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activeTab="0"/>
  </bookViews>
  <sheets>
    <sheet name="UPRM" sheetId="1" r:id="rId1"/>
    <sheet name="UPRM-Ciencias Agricolas" sheetId="2" r:id="rId2"/>
    <sheet name="UPRM-A&amp;C- Ciencias" sheetId="3" r:id="rId3"/>
    <sheet name="UPRM-A&amp;C-Artes" sheetId="4" r:id="rId4"/>
    <sheet name="UPRM-Adm. Empresas" sheetId="5" r:id="rId5"/>
    <sheet name="UPRM-Ingenieria" sheetId="6" r:id="rId6"/>
  </sheets>
  <definedNames>
    <definedName name="_xlfn.STDEV.P" hidden="1">#NAME?</definedName>
    <definedName name="_xlnm.Print_Area" localSheetId="2">'UPRM-A&amp;C- Ciencias'!$A$1:$AA$226</definedName>
    <definedName name="_xlnm.Print_Area" localSheetId="3">'UPRM-A&amp;C-Artes'!$A$1:$AA$288</definedName>
    <definedName name="_xlnm.Print_Area" localSheetId="4">'UPRM-Adm. Empresas'!$A$1:$AA$141</definedName>
    <definedName name="_xlnm.Print_Area" localSheetId="1">'UPRM-Ciencias Agricolas'!$A$1:$AA$225</definedName>
    <definedName name="_xlnm.Print_Area" localSheetId="5">'UPRM-Ingenieria'!$A$1:$AA$140</definedName>
    <definedName name="_xlnm.Print_Titles" localSheetId="2">'UPRM-A&amp;C- Ciencias'!$A:$B,'UPRM-A&amp;C- Ciencias'!$1:$4</definedName>
    <definedName name="_xlnm.Print_Titles" localSheetId="3">'UPRM-A&amp;C-Artes'!$A:$B,'UPRM-A&amp;C-Artes'!$1:$4</definedName>
    <definedName name="_xlnm.Print_Titles" localSheetId="4">'UPRM-Adm. Empresas'!$A:$B,'UPRM-Adm. Empresas'!$1:$4</definedName>
    <definedName name="_xlnm.Print_Titles" localSheetId="1">'UPRM-Ciencias Agricolas'!$A:$B,'UPRM-Ciencias Agricolas'!$1:$4</definedName>
    <definedName name="_xlnm.Print_Titles" localSheetId="5">'UPRM-Ingenieria'!$A:$B,'UPRM-Ingenieria'!$1:$4</definedName>
  </definedNames>
  <calcPr fullCalcOnLoad="1"/>
</workbook>
</file>

<file path=xl/sharedStrings.xml><?xml version="1.0" encoding="utf-8"?>
<sst xmlns="http://schemas.openxmlformats.org/spreadsheetml/2006/main" count="838" uniqueCount="93">
  <si>
    <t>Total</t>
  </si>
  <si>
    <t>2000</t>
  </si>
  <si>
    <t>2001</t>
  </si>
  <si>
    <t>2002</t>
  </si>
  <si>
    <t>2003</t>
  </si>
  <si>
    <t>2004</t>
  </si>
  <si>
    <t>2005</t>
  </si>
  <si>
    <t>2006</t>
  </si>
  <si>
    <t>Agricultura General</t>
  </si>
  <si>
    <t>Agronomía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</si>
  <si>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</si>
  <si>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</si>
  <si>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</si>
  <si>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</si>
  <si>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</si>
  <si>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</si>
  <si>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</si>
  <si>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Economía Agrícola</t>
  </si>
  <si>
    <t>Educación Agrícola</t>
  </si>
  <si>
    <t>Extensión Agrícola</t>
  </si>
  <si>
    <t>Enfermería</t>
  </si>
  <si>
    <t>Biología</t>
  </si>
  <si>
    <t>Pre-Médica</t>
  </si>
  <si>
    <t>Química</t>
  </si>
  <si>
    <t>Ciencias Físicas</t>
  </si>
  <si>
    <t>Física Teórica</t>
  </si>
  <si>
    <t>Geología</t>
  </si>
  <si>
    <t>Microbiología Industrial</t>
  </si>
  <si>
    <t>Educación Matemática</t>
  </si>
  <si>
    <t>Biotecnología Industrial</t>
  </si>
  <si>
    <t>Matemáticas Puras</t>
  </si>
  <si>
    <t>Ciencias en Computación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</si>
  <si>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</si>
  <si>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</si>
  <si>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</si>
  <si>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</si>
  <si>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</si>
  <si>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</si>
  <si>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</si>
  <si>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</si>
  <si>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EDFI - Adiestramiento y Arbitraje</t>
  </si>
  <si>
    <t>EDFI - Enseñanza</t>
  </si>
  <si>
    <t>Ciencias Sociales</t>
  </si>
  <si>
    <t>Economía</t>
  </si>
  <si>
    <t>Ciencias Políticas</t>
  </si>
  <si>
    <t>Psicología</t>
  </si>
  <si>
    <t>Sociología</t>
  </si>
  <si>
    <t>Contabilidad</t>
  </si>
  <si>
    <t>Sistemas Computadorizados de Información</t>
  </si>
  <si>
    <t>Administración de Oficinas</t>
  </si>
  <si>
    <t>Finanzas</t>
  </si>
  <si>
    <t>Gerencia Industrial</t>
  </si>
  <si>
    <t>Mercadeo</t>
  </si>
  <si>
    <t>Estudios Organizacionales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</si>
  <si>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</si>
  <si>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</si>
  <si>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</si>
  <si>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</si>
  <si>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</si>
  <si>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</si>
  <si>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</si>
  <si>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Regresando para 2do Año</t>
  </si>
  <si>
    <t>Regresando para 3er Año</t>
  </si>
  <si>
    <t>Regresando para 4to Año</t>
  </si>
  <si>
    <t>Retención</t>
  </si>
  <si>
    <t>Pérdida</t>
  </si>
  <si>
    <t>No Disponible para Análisis</t>
  </si>
  <si>
    <t>Pérdida Cumulativa</t>
  </si>
  <si>
    <t>Pérdida  Anual</t>
  </si>
  <si>
    <t>Pérdida Acumulativa</t>
  </si>
  <si>
    <t>Pérdida Anual</t>
  </si>
  <si>
    <t>Desviación Estandar</t>
  </si>
  <si>
    <t>* Progama eliminado desde el 2008</t>
  </si>
  <si>
    <t>Año de Ingreso</t>
  </si>
  <si>
    <t>EDFI - Recreación*</t>
  </si>
  <si>
    <t>Tendencia de Cambio</t>
  </si>
  <si>
    <t>Actualizadas al: 4 de febrero de 2015</t>
  </si>
  <si>
    <t>Media 2000-2013</t>
  </si>
  <si>
    <t>Análisis de Retención UPRM
Cohortes 2000-2013</t>
  </si>
  <si>
    <t>Ciencias Agrícolas</t>
  </si>
  <si>
    <t>Ciencias</t>
  </si>
  <si>
    <t>Artes</t>
  </si>
  <si>
    <t>Administración de Empresas</t>
  </si>
  <si>
    <t>Ingeniería</t>
  </si>
  <si>
    <t>Media 2000-2007</t>
  </si>
  <si>
    <t>Análisis de Retención 
Colegio de Artes y Ciencias-Ciencias UPRM 
Cohortes 2000-2013</t>
  </si>
  <si>
    <t>Análisis de Retención 
Colegio de Artes y Ciencias-Artes UPRM 
Cohortes 2000-2013</t>
  </si>
  <si>
    <t>Análisis de Retención 
Colegio de Administración de Empresas UPRM 
Cohortes 2000-2013</t>
  </si>
  <si>
    <t>Análisis de Retención 
Colegio de Ingeniería UPRM 
Cohortes 2000-2013</t>
  </si>
  <si>
    <t>Análisis de Retención 
Colegio de Ciencias Agrícolas UPRM 
Cohortes 2000-2013</t>
  </si>
  <si>
    <t xml:space="preserve"> </t>
  </si>
  <si>
    <t>&lt;-----Se añadió individuo en retención (4t0 año) y que retención para 3er año = 5 (2001)</t>
  </si>
  <si>
    <t>&lt;--Pérdida annual = 4 no se supone que sea 4, se supone que sea 1. Error en info enviada actualizada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</si>
</sst>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#.0%"/>
    <numFmt numFmtId="166" formatCode="0.0%"/>
    <numFmt numFmtId="167" formatCode="0.0"/>
    <numFmt numFmtId="168" formatCode="0.000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F400]h:mm:ss\ AM/PM"/>
    <numFmt numFmtId="176" formatCode="&quot;$&quot;#,##0.00"/>
    <numFmt numFmtId="177" formatCode="0.000%"/>
  </numFmts>
  <fonts count="69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8"/>
      <name val="Arial Bold"/>
      <family val="0"/>
    </font>
    <font>
      <b/>
      <sz val="18"/>
      <color indexed="8"/>
      <name val="Arial Bold"/>
      <family val="0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medium"/>
      <top style="thin"/>
      <bottom style="thin"/>
    </border>
    <border>
      <left style="thin"/>
      <right style="medium"/>
      <top style="double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 style="thick"/>
      <bottom style="thin"/>
    </border>
    <border>
      <left style="double"/>
      <right>
        <color indexed="63"/>
      </right>
      <top style="thick"/>
      <bottom style="thin"/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/>
      <top/>
      <bottom/>
    </border>
    <border>
      <left style="medium"/>
      <right style="double"/>
      <top style="medium"/>
      <bottom>
        <color indexed="63"/>
      </bottom>
    </border>
    <border>
      <left/>
      <right style="double"/>
      <top/>
      <bottom/>
    </border>
    <border>
      <left style="thick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ck">
        <color indexed="8"/>
      </right>
      <top style="medium"/>
      <bottom style="thin"/>
    </border>
    <border>
      <left style="thick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44" fillId="10" borderId="10" xfId="23" applyNumberFormat="1" applyBorder="1" applyAlignment="1">
      <alignment horizontal="center" vertical="center"/>
    </xf>
    <xf numFmtId="164" fontId="44" fillId="0" borderId="10" xfId="23" applyNumberFormat="1" applyFill="1" applyBorder="1" applyAlignment="1">
      <alignment horizontal="center" vertical="center"/>
    </xf>
    <xf numFmtId="165" fontId="44" fillId="8" borderId="10" xfId="21" applyNumberFormat="1" applyBorder="1" applyAlignment="1">
      <alignment horizontal="center" vertical="center"/>
    </xf>
    <xf numFmtId="165" fontId="44" fillId="13" borderId="10" xfId="26" applyNumberFormat="1" applyBorder="1" applyAlignment="1">
      <alignment horizontal="center" vertical="center"/>
    </xf>
    <xf numFmtId="164" fontId="36" fillId="20" borderId="11" xfId="33" applyNumberFormat="1" applyFont="1" applyBorder="1" applyAlignment="1">
      <alignment horizontal="center" vertical="center"/>
    </xf>
    <xf numFmtId="165" fontId="44" fillId="8" borderId="12" xfId="21" applyNumberFormat="1" applyBorder="1" applyAlignment="1">
      <alignment horizontal="center" vertical="center"/>
    </xf>
    <xf numFmtId="164" fontId="36" fillId="25" borderId="11" xfId="38" applyNumberFormat="1" applyFont="1" applyBorder="1" applyAlignment="1">
      <alignment horizontal="center" vertical="center"/>
    </xf>
    <xf numFmtId="164" fontId="61" fillId="10" borderId="11" xfId="23" applyNumberFormat="1" applyFont="1" applyBorder="1" applyAlignment="1">
      <alignment horizontal="center" vertical="center"/>
    </xf>
    <xf numFmtId="166" fontId="44" fillId="10" borderId="13" xfId="23" applyNumberFormat="1" applyBorder="1" applyAlignment="1">
      <alignment horizontal="center" vertical="center"/>
    </xf>
    <xf numFmtId="164" fontId="61" fillId="10" borderId="14" xfId="23" applyNumberFormat="1" applyFont="1" applyBorder="1" applyAlignment="1">
      <alignment horizontal="center" vertical="center"/>
    </xf>
    <xf numFmtId="164" fontId="44" fillId="0" borderId="15" xfId="23" applyNumberFormat="1" applyFill="1" applyBorder="1" applyAlignment="1">
      <alignment horizontal="center" vertical="center"/>
    </xf>
    <xf numFmtId="165" fontId="44" fillId="10" borderId="15" xfId="23" applyNumberFormat="1" applyBorder="1" applyAlignment="1">
      <alignment horizontal="center" vertical="center"/>
    </xf>
    <xf numFmtId="164" fontId="36" fillId="20" borderId="14" xfId="33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5" fontId="44" fillId="8" borderId="15" xfId="21" applyNumberFormat="1" applyBorder="1" applyAlignment="1">
      <alignment horizontal="center" vertical="center"/>
    </xf>
    <xf numFmtId="165" fontId="44" fillId="8" borderId="16" xfId="21" applyNumberFormat="1" applyBorder="1" applyAlignment="1">
      <alignment horizontal="center" vertical="center"/>
    </xf>
    <xf numFmtId="164" fontId="36" fillId="25" borderId="14" xfId="38" applyNumberFormat="1" applyFont="1" applyBorder="1" applyAlignment="1">
      <alignment horizontal="center" vertical="center"/>
    </xf>
    <xf numFmtId="165" fontId="44" fillId="13" borderId="15" xfId="26" applyNumberFormat="1" applyBorder="1" applyAlignment="1">
      <alignment horizontal="center" vertical="center"/>
    </xf>
    <xf numFmtId="164" fontId="44" fillId="0" borderId="17" xfId="23" applyNumberFormat="1" applyFill="1" applyBorder="1" applyAlignment="1">
      <alignment horizontal="center" vertical="center"/>
    </xf>
    <xf numFmtId="165" fontId="44" fillId="10" borderId="17" xfId="23" applyNumberFormat="1" applyBorder="1" applyAlignment="1">
      <alignment horizontal="center" vertical="center"/>
    </xf>
    <xf numFmtId="164" fontId="36" fillId="20" borderId="18" xfId="33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5" fontId="44" fillId="8" borderId="17" xfId="21" applyNumberFormat="1" applyBorder="1" applyAlignment="1">
      <alignment horizontal="center" vertical="center"/>
    </xf>
    <xf numFmtId="165" fontId="44" fillId="8" borderId="19" xfId="21" applyNumberFormat="1" applyBorder="1" applyAlignment="1">
      <alignment horizontal="center" vertical="center"/>
    </xf>
    <xf numFmtId="164" fontId="36" fillId="25" borderId="18" xfId="38" applyNumberFormat="1" applyFont="1" applyBorder="1" applyAlignment="1">
      <alignment horizontal="center" vertical="center"/>
    </xf>
    <xf numFmtId="165" fontId="44" fillId="13" borderId="17" xfId="26" applyNumberFormat="1" applyBorder="1" applyAlignment="1">
      <alignment horizontal="center" vertical="center"/>
    </xf>
    <xf numFmtId="164" fontId="44" fillId="0" borderId="20" xfId="23" applyNumberFormat="1" applyFill="1" applyBorder="1" applyAlignment="1">
      <alignment horizontal="center" vertical="center"/>
    </xf>
    <xf numFmtId="165" fontId="44" fillId="10" borderId="20" xfId="23" applyNumberFormat="1" applyBorder="1" applyAlignment="1">
      <alignment horizontal="center" vertical="center"/>
    </xf>
    <xf numFmtId="164" fontId="36" fillId="20" borderId="21" xfId="33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5" fontId="44" fillId="8" borderId="20" xfId="21" applyNumberFormat="1" applyBorder="1" applyAlignment="1">
      <alignment horizontal="center" vertical="center"/>
    </xf>
    <xf numFmtId="165" fontId="44" fillId="8" borderId="22" xfId="21" applyNumberFormat="1" applyBorder="1" applyAlignment="1">
      <alignment horizontal="center" vertical="center"/>
    </xf>
    <xf numFmtId="164" fontId="36" fillId="25" borderId="21" xfId="38" applyNumberFormat="1" applyFont="1" applyBorder="1" applyAlignment="1">
      <alignment horizontal="center" vertical="center"/>
    </xf>
    <xf numFmtId="165" fontId="44" fillId="13" borderId="20" xfId="26" applyNumberForma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4" fontId="36" fillId="0" borderId="23" xfId="38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165" fontId="44" fillId="13" borderId="26" xfId="26" applyNumberForma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44" fillId="13" borderId="28" xfId="26" applyNumberFormat="1" applyBorder="1" applyAlignment="1">
      <alignment horizontal="center" vertical="center"/>
    </xf>
    <xf numFmtId="164" fontId="44" fillId="0" borderId="29" xfId="23" applyNumberFormat="1" applyFill="1" applyBorder="1" applyAlignment="1">
      <alignment horizontal="center" vertical="center"/>
    </xf>
    <xf numFmtId="165" fontId="44" fillId="10" borderId="29" xfId="23" applyNumberFormat="1" applyBorder="1" applyAlignment="1">
      <alignment horizontal="center" vertical="center"/>
    </xf>
    <xf numFmtId="164" fontId="36" fillId="20" borderId="30" xfId="33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5" fontId="44" fillId="8" borderId="29" xfId="21" applyNumberFormat="1" applyBorder="1" applyAlignment="1">
      <alignment horizontal="center" vertical="center"/>
    </xf>
    <xf numFmtId="165" fontId="44" fillId="8" borderId="31" xfId="21" applyNumberFormat="1" applyBorder="1" applyAlignment="1">
      <alignment horizontal="center" vertical="center"/>
    </xf>
    <xf numFmtId="164" fontId="36" fillId="25" borderId="30" xfId="38" applyNumberFormat="1" applyFont="1" applyBorder="1" applyAlignment="1">
      <alignment horizontal="center" vertical="center"/>
    </xf>
    <xf numFmtId="165" fontId="44" fillId="13" borderId="29" xfId="26" applyNumberForma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/>
    </xf>
    <xf numFmtId="166" fontId="44" fillId="10" borderId="34" xfId="23" applyNumberFormat="1" applyBorder="1" applyAlignment="1">
      <alignment horizontal="center" vertical="center"/>
    </xf>
    <xf numFmtId="166" fontId="44" fillId="10" borderId="35" xfId="23" applyNumberFormat="1" applyBorder="1" applyAlignment="1">
      <alignment horizontal="center" vertical="center"/>
    </xf>
    <xf numFmtId="166" fontId="44" fillId="10" borderId="36" xfId="23" applyNumberFormat="1" applyBorder="1" applyAlignment="1">
      <alignment horizontal="center" vertical="center"/>
    </xf>
    <xf numFmtId="166" fontId="44" fillId="10" borderId="37" xfId="23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4" fontId="36" fillId="0" borderId="39" xfId="38" applyNumberFormat="1" applyFont="1" applyFill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5" fontId="36" fillId="15" borderId="42" xfId="28" applyNumberFormat="1" applyFont="1" applyBorder="1" applyAlignment="1">
      <alignment horizontal="center" vertical="center"/>
    </xf>
    <xf numFmtId="165" fontId="36" fillId="15" borderId="43" xfId="28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4" fontId="36" fillId="0" borderId="41" xfId="38" applyNumberFormat="1" applyFont="1" applyFill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0" fontId="36" fillId="9" borderId="24" xfId="28" applyNumberFormat="1" applyFont="1" applyFill="1" applyBorder="1" applyAlignment="1">
      <alignment horizontal="center" vertical="center"/>
    </xf>
    <xf numFmtId="10" fontId="36" fillId="9" borderId="47" xfId="28" applyNumberFormat="1" applyFont="1" applyFill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0" fontId="36" fillId="9" borderId="49" xfId="28" applyNumberFormat="1" applyFont="1" applyFill="1" applyBorder="1" applyAlignment="1">
      <alignment horizontal="center" vertical="center"/>
    </xf>
    <xf numFmtId="10" fontId="36" fillId="9" borderId="50" xfId="28" applyNumberFormat="1" applyFont="1" applyFill="1" applyBorder="1" applyAlignment="1">
      <alignment horizontal="center" vertical="center"/>
    </xf>
    <xf numFmtId="164" fontId="61" fillId="10" borderId="51" xfId="23" applyNumberFormat="1" applyFont="1" applyBorder="1" applyAlignment="1">
      <alignment horizontal="center" vertical="center"/>
    </xf>
    <xf numFmtId="164" fontId="44" fillId="0" borderId="52" xfId="23" applyNumberFormat="1" applyFill="1" applyBorder="1" applyAlignment="1">
      <alignment horizontal="center" vertical="center"/>
    </xf>
    <xf numFmtId="165" fontId="44" fillId="10" borderId="52" xfId="23" applyNumberFormat="1" applyBorder="1" applyAlignment="1">
      <alignment horizontal="center" vertical="center"/>
    </xf>
    <xf numFmtId="164" fontId="36" fillId="20" borderId="51" xfId="33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5" fontId="44" fillId="8" borderId="52" xfId="21" applyNumberFormat="1" applyBorder="1" applyAlignment="1">
      <alignment horizontal="center" vertical="center"/>
    </xf>
    <xf numFmtId="165" fontId="44" fillId="8" borderId="53" xfId="21" applyNumberFormat="1" applyBorder="1" applyAlignment="1">
      <alignment horizontal="center" vertical="center"/>
    </xf>
    <xf numFmtId="164" fontId="36" fillId="25" borderId="51" xfId="38" applyNumberFormat="1" applyFont="1" applyBorder="1" applyAlignment="1">
      <alignment horizontal="center" vertical="center"/>
    </xf>
    <xf numFmtId="165" fontId="44" fillId="13" borderId="52" xfId="26" applyNumberFormat="1" applyBorder="1" applyAlignment="1">
      <alignment horizontal="center" vertical="center"/>
    </xf>
    <xf numFmtId="165" fontId="44" fillId="13" borderId="54" xfId="26" applyNumberFormat="1" applyBorder="1" applyAlignment="1">
      <alignment horizontal="center" vertical="center"/>
    </xf>
    <xf numFmtId="166" fontId="44" fillId="10" borderId="55" xfId="23" applyNumberForma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5" fontId="36" fillId="21" borderId="57" xfId="34" applyNumberFormat="1" applyFont="1" applyBorder="1" applyAlignment="1">
      <alignment horizontal="center" vertical="center"/>
    </xf>
    <xf numFmtId="165" fontId="36" fillId="21" borderId="58" xfId="34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 vertical="center"/>
    </xf>
    <xf numFmtId="164" fontId="36" fillId="0" borderId="59" xfId="38" applyNumberFormat="1" applyFont="1" applyFill="1" applyBorder="1" applyAlignment="1">
      <alignment horizontal="center" vertical="center"/>
    </xf>
    <xf numFmtId="164" fontId="36" fillId="0" borderId="61" xfId="38" applyNumberFormat="1" applyFont="1" applyFill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10" fontId="36" fillId="9" borderId="62" xfId="28" applyNumberFormat="1" applyFont="1" applyFill="1" applyBorder="1" applyAlignment="1">
      <alignment horizontal="center" vertical="center"/>
    </xf>
    <xf numFmtId="165" fontId="5" fillId="0" borderId="63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64" fontId="5" fillId="0" borderId="65" xfId="0" applyNumberFormat="1" applyFont="1" applyBorder="1" applyAlignment="1">
      <alignment horizontal="center" vertical="center"/>
    </xf>
    <xf numFmtId="165" fontId="36" fillId="21" borderId="65" xfId="34" applyNumberFormat="1" applyFont="1" applyBorder="1" applyAlignment="1">
      <alignment horizontal="center" vertical="center"/>
    </xf>
    <xf numFmtId="165" fontId="36" fillId="21" borderId="66" xfId="34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65" xfId="0" applyNumberFormat="1" applyFont="1" applyFill="1" applyBorder="1" applyAlignment="1">
      <alignment horizontal="center" vertical="center"/>
    </xf>
    <xf numFmtId="165" fontId="5" fillId="0" borderId="68" xfId="0" applyNumberFormat="1" applyFont="1" applyBorder="1" applyAlignment="1">
      <alignment horizontal="center" vertical="center"/>
    </xf>
    <xf numFmtId="164" fontId="36" fillId="0" borderId="67" xfId="38" applyNumberFormat="1" applyFont="1" applyFill="1" applyBorder="1" applyAlignment="1">
      <alignment horizontal="center" vertical="center"/>
    </xf>
    <xf numFmtId="165" fontId="5" fillId="0" borderId="69" xfId="0" applyNumberFormat="1" applyFont="1" applyBorder="1" applyAlignment="1">
      <alignment horizontal="center" vertical="center"/>
    </xf>
    <xf numFmtId="164" fontId="5" fillId="0" borderId="70" xfId="0" applyNumberFormat="1" applyFont="1" applyBorder="1" applyAlignment="1">
      <alignment horizontal="center" vertical="center"/>
    </xf>
    <xf numFmtId="10" fontId="36" fillId="9" borderId="71" xfId="28" applyNumberFormat="1" applyFont="1" applyFill="1" applyBorder="1" applyAlignment="1">
      <alignment horizontal="center" vertical="center"/>
    </xf>
    <xf numFmtId="164" fontId="5" fillId="0" borderId="61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4" fontId="61" fillId="10" borderId="32" xfId="23" applyNumberFormat="1" applyFont="1" applyBorder="1" applyAlignment="1">
      <alignment horizontal="center" vertical="center"/>
    </xf>
    <xf numFmtId="164" fontId="61" fillId="10" borderId="73" xfId="23" applyNumberFormat="1" applyFont="1" applyBorder="1" applyAlignment="1">
      <alignment horizontal="center" vertical="center"/>
    </xf>
    <xf numFmtId="164" fontId="61" fillId="10" borderId="74" xfId="23" applyNumberFormat="1" applyFont="1" applyBorder="1" applyAlignment="1">
      <alignment horizontal="center" vertical="center"/>
    </xf>
    <xf numFmtId="164" fontId="61" fillId="10" borderId="75" xfId="23" applyNumberFormat="1" applyFont="1" applyBorder="1" applyAlignment="1">
      <alignment horizontal="center" vertical="center"/>
    </xf>
    <xf numFmtId="165" fontId="44" fillId="10" borderId="35" xfId="23" applyNumberFormat="1" applyBorder="1" applyAlignment="1">
      <alignment horizontal="center" vertical="center"/>
    </xf>
    <xf numFmtId="165" fontId="44" fillId="10" borderId="13" xfId="23" applyNumberFormat="1" applyBorder="1" applyAlignment="1">
      <alignment horizontal="center" vertical="center"/>
    </xf>
    <xf numFmtId="165" fontId="44" fillId="10" borderId="55" xfId="23" applyNumberFormat="1" applyBorder="1" applyAlignment="1">
      <alignment horizontal="center" vertical="center"/>
    </xf>
    <xf numFmtId="165" fontId="5" fillId="0" borderId="71" xfId="0" applyNumberFormat="1" applyFont="1" applyBorder="1" applyAlignment="1">
      <alignment horizontal="center" vertical="center"/>
    </xf>
    <xf numFmtId="164" fontId="44" fillId="10" borderId="11" xfId="23" applyNumberFormat="1" applyBorder="1" applyAlignment="1">
      <alignment horizontal="center" vertical="center"/>
    </xf>
    <xf numFmtId="164" fontId="44" fillId="10" borderId="75" xfId="23" applyNumberFormat="1" applyBorder="1" applyAlignment="1">
      <alignment horizontal="center" vertical="center"/>
    </xf>
    <xf numFmtId="164" fontId="61" fillId="10" borderId="76" xfId="23" applyNumberFormat="1" applyFont="1" applyBorder="1" applyAlignment="1">
      <alignment horizontal="center" vertical="center"/>
    </xf>
    <xf numFmtId="164" fontId="5" fillId="0" borderId="77" xfId="0" applyNumberFormat="1" applyFont="1" applyBorder="1" applyAlignment="1">
      <alignment horizontal="center" vertical="center"/>
    </xf>
    <xf numFmtId="164" fontId="5" fillId="0" borderId="78" xfId="0" applyNumberFormat="1" applyFont="1" applyBorder="1" applyAlignment="1">
      <alignment horizontal="center" vertical="center"/>
    </xf>
    <xf numFmtId="165" fontId="36" fillId="21" borderId="78" xfId="34" applyNumberFormat="1" applyFont="1" applyBorder="1" applyAlignment="1">
      <alignment horizontal="center" vertical="center"/>
    </xf>
    <xf numFmtId="165" fontId="36" fillId="21" borderId="79" xfId="34" applyNumberFormat="1" applyFont="1" applyBorder="1" applyAlignment="1">
      <alignment horizontal="center" vertical="center"/>
    </xf>
    <xf numFmtId="164" fontId="5" fillId="0" borderId="80" xfId="0" applyNumberFormat="1" applyFont="1" applyBorder="1" applyAlignment="1">
      <alignment horizontal="center" vertical="center"/>
    </xf>
    <xf numFmtId="164" fontId="5" fillId="0" borderId="78" xfId="0" applyNumberFormat="1" applyFont="1" applyFill="1" applyBorder="1" applyAlignment="1">
      <alignment horizontal="center" vertical="center"/>
    </xf>
    <xf numFmtId="165" fontId="5" fillId="0" borderId="81" xfId="0" applyNumberFormat="1" applyFont="1" applyBorder="1" applyAlignment="1">
      <alignment horizontal="center" vertical="center"/>
    </xf>
    <xf numFmtId="164" fontId="36" fillId="0" borderId="80" xfId="38" applyNumberFormat="1" applyFont="1" applyFill="1" applyBorder="1" applyAlignment="1">
      <alignment horizontal="center" vertical="center"/>
    </xf>
    <xf numFmtId="164" fontId="5" fillId="0" borderId="82" xfId="0" applyNumberFormat="1" applyFont="1" applyBorder="1" applyAlignment="1">
      <alignment horizontal="center" vertical="center"/>
    </xf>
    <xf numFmtId="165" fontId="5" fillId="0" borderId="83" xfId="0" applyNumberFormat="1" applyFont="1" applyBorder="1" applyAlignment="1">
      <alignment horizontal="center" vertical="center"/>
    </xf>
    <xf numFmtId="164" fontId="36" fillId="0" borderId="82" xfId="38" applyNumberFormat="1" applyFont="1" applyFill="1" applyBorder="1" applyAlignment="1">
      <alignment horizontal="center" vertical="center"/>
    </xf>
    <xf numFmtId="165" fontId="44" fillId="13" borderId="34" xfId="26" applyNumberFormat="1" applyBorder="1" applyAlignment="1">
      <alignment horizontal="center" vertical="center"/>
    </xf>
    <xf numFmtId="165" fontId="44" fillId="13" borderId="13" xfId="26" applyNumberFormat="1" applyBorder="1" applyAlignment="1">
      <alignment horizontal="center" vertical="center"/>
    </xf>
    <xf numFmtId="165" fontId="44" fillId="13" borderId="55" xfId="26" applyNumberFormat="1" applyBorder="1" applyAlignment="1">
      <alignment horizontal="center" vertical="center"/>
    </xf>
    <xf numFmtId="165" fontId="5" fillId="0" borderId="79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44" fillId="13" borderId="36" xfId="26" applyNumberForma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84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44" fillId="13" borderId="37" xfId="26" applyNumberFormat="1" applyBorder="1" applyAlignment="1">
      <alignment horizontal="center" vertical="center"/>
    </xf>
    <xf numFmtId="0" fontId="36" fillId="21" borderId="85" xfId="34" applyFont="1" applyBorder="1" applyAlignment="1">
      <alignment horizontal="center" vertical="center" wrapText="1"/>
    </xf>
    <xf numFmtId="0" fontId="36" fillId="15" borderId="86" xfId="28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6" fillId="26" borderId="10" xfId="39" applyNumberFormat="1" applyBorder="1" applyAlignment="1">
      <alignment horizontal="center" vertical="center"/>
    </xf>
    <xf numFmtId="164" fontId="46" fillId="26" borderId="17" xfId="39" applyNumberFormat="1" applyBorder="1" applyAlignment="1">
      <alignment horizontal="center" vertical="center"/>
    </xf>
    <xf numFmtId="9" fontId="36" fillId="15" borderId="42" xfId="60" applyFont="1" applyFill="1" applyBorder="1" applyAlignment="1">
      <alignment horizontal="center" vertical="center"/>
    </xf>
    <xf numFmtId="10" fontId="36" fillId="0" borderId="24" xfId="28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63" fillId="10" borderId="11" xfId="23" applyNumberFormat="1" applyFont="1" applyBorder="1" applyAlignment="1">
      <alignment horizontal="center" vertical="center"/>
    </xf>
    <xf numFmtId="164" fontId="64" fillId="0" borderId="10" xfId="23" applyNumberFormat="1" applyFont="1" applyFill="1" applyBorder="1" applyAlignment="1">
      <alignment horizontal="center" vertical="center"/>
    </xf>
    <xf numFmtId="165" fontId="64" fillId="10" borderId="10" xfId="23" applyNumberFormat="1" applyFont="1" applyBorder="1" applyAlignment="1">
      <alignment horizontal="center" vertical="center"/>
    </xf>
    <xf numFmtId="166" fontId="64" fillId="10" borderId="13" xfId="23" applyNumberFormat="1" applyFont="1" applyBorder="1" applyAlignment="1">
      <alignment horizontal="center" vertical="center"/>
    </xf>
    <xf numFmtId="164" fontId="16" fillId="20" borderId="11" xfId="33" applyNumberFormat="1" applyFont="1" applyBorder="1" applyAlignment="1">
      <alignment horizontal="center" vertical="center"/>
    </xf>
    <xf numFmtId="165" fontId="64" fillId="8" borderId="10" xfId="21" applyNumberFormat="1" applyFont="1" applyBorder="1" applyAlignment="1">
      <alignment horizontal="center" vertical="center"/>
    </xf>
    <xf numFmtId="165" fontId="64" fillId="8" borderId="12" xfId="21" applyNumberFormat="1" applyFont="1" applyBorder="1" applyAlignment="1">
      <alignment horizontal="center" vertical="center"/>
    </xf>
    <xf numFmtId="164" fontId="16" fillId="25" borderId="11" xfId="38" applyNumberFormat="1" applyFont="1" applyBorder="1" applyAlignment="1">
      <alignment horizontal="center" vertical="center"/>
    </xf>
    <xf numFmtId="165" fontId="64" fillId="13" borderId="10" xfId="26" applyNumberFormat="1" applyFont="1" applyBorder="1" applyAlignment="1">
      <alignment horizontal="center" vertical="center"/>
    </xf>
    <xf numFmtId="165" fontId="64" fillId="13" borderId="13" xfId="26" applyNumberFormat="1" applyFont="1" applyBorder="1" applyAlignment="1">
      <alignment horizontal="center" vertical="center"/>
    </xf>
    <xf numFmtId="164" fontId="63" fillId="10" borderId="75" xfId="23" applyNumberFormat="1" applyFont="1" applyBorder="1" applyAlignment="1">
      <alignment horizontal="center" vertical="center"/>
    </xf>
    <xf numFmtId="164" fontId="64" fillId="0" borderId="52" xfId="23" applyNumberFormat="1" applyFont="1" applyFill="1" applyBorder="1" applyAlignment="1">
      <alignment horizontal="center" vertical="center"/>
    </xf>
    <xf numFmtId="165" fontId="64" fillId="10" borderId="52" xfId="23" applyNumberFormat="1" applyFont="1" applyBorder="1" applyAlignment="1">
      <alignment horizontal="center" vertical="center"/>
    </xf>
    <xf numFmtId="166" fontId="64" fillId="10" borderId="55" xfId="23" applyNumberFormat="1" applyFont="1" applyBorder="1" applyAlignment="1">
      <alignment horizontal="center" vertical="center"/>
    </xf>
    <xf numFmtId="164" fontId="16" fillId="20" borderId="51" xfId="33" applyNumberFormat="1" applyFont="1" applyBorder="1" applyAlignment="1">
      <alignment horizontal="center" vertical="center"/>
    </xf>
    <xf numFmtId="165" fontId="64" fillId="8" borderId="52" xfId="21" applyNumberFormat="1" applyFont="1" applyBorder="1" applyAlignment="1">
      <alignment horizontal="center" vertical="center"/>
    </xf>
    <xf numFmtId="165" fontId="64" fillId="8" borderId="53" xfId="21" applyNumberFormat="1" applyFont="1" applyBorder="1" applyAlignment="1">
      <alignment horizontal="center" vertical="center"/>
    </xf>
    <xf numFmtId="164" fontId="16" fillId="25" borderId="51" xfId="38" applyNumberFormat="1" applyFont="1" applyBorder="1" applyAlignment="1">
      <alignment horizontal="center" vertical="center"/>
    </xf>
    <xf numFmtId="165" fontId="64" fillId="13" borderId="52" xfId="26" applyNumberFormat="1" applyFont="1" applyBorder="1" applyAlignment="1">
      <alignment horizontal="center" vertical="center"/>
    </xf>
    <xf numFmtId="165" fontId="64" fillId="13" borderId="55" xfId="26" applyNumberFormat="1" applyFont="1" applyBorder="1" applyAlignment="1">
      <alignment horizontal="center" vertical="center"/>
    </xf>
    <xf numFmtId="165" fontId="16" fillId="21" borderId="65" xfId="34" applyNumberFormat="1" applyFont="1" applyBorder="1" applyAlignment="1">
      <alignment horizontal="center" vertical="center"/>
    </xf>
    <xf numFmtId="165" fontId="16" fillId="21" borderId="66" xfId="34" applyNumberFormat="1" applyFont="1" applyBorder="1" applyAlignment="1">
      <alignment horizontal="center" vertical="center"/>
    </xf>
    <xf numFmtId="164" fontId="16" fillId="0" borderId="67" xfId="38" applyNumberFormat="1" applyFont="1" applyFill="1" applyBorder="1" applyAlignment="1">
      <alignment horizontal="center" vertical="center"/>
    </xf>
    <xf numFmtId="165" fontId="5" fillId="0" borderId="66" xfId="0" applyNumberFormat="1" applyFont="1" applyBorder="1" applyAlignment="1">
      <alignment horizontal="center" vertical="center"/>
    </xf>
    <xf numFmtId="165" fontId="16" fillId="15" borderId="42" xfId="28" applyNumberFormat="1" applyFont="1" applyBorder="1" applyAlignment="1">
      <alignment horizontal="center" vertical="center"/>
    </xf>
    <xf numFmtId="165" fontId="16" fillId="15" borderId="43" xfId="28" applyNumberFormat="1" applyFont="1" applyBorder="1" applyAlignment="1">
      <alignment horizontal="center" vertical="center"/>
    </xf>
    <xf numFmtId="164" fontId="16" fillId="0" borderId="41" xfId="38" applyNumberFormat="1" applyFont="1" applyFill="1" applyBorder="1" applyAlignment="1">
      <alignment horizontal="center" vertical="center"/>
    </xf>
    <xf numFmtId="10" fontId="16" fillId="9" borderId="62" xfId="28" applyNumberFormat="1" applyFont="1" applyFill="1" applyBorder="1" applyAlignment="1">
      <alignment horizontal="center" vertical="center"/>
    </xf>
    <xf numFmtId="164" fontId="16" fillId="0" borderId="61" xfId="38" applyNumberFormat="1" applyFont="1" applyFill="1" applyBorder="1" applyAlignment="1">
      <alignment horizontal="center" vertical="center"/>
    </xf>
    <xf numFmtId="164" fontId="63" fillId="10" borderId="14" xfId="23" applyNumberFormat="1" applyFont="1" applyBorder="1" applyAlignment="1">
      <alignment horizontal="center" vertical="center"/>
    </xf>
    <xf numFmtId="164" fontId="64" fillId="0" borderId="15" xfId="23" applyNumberFormat="1" applyFont="1" applyFill="1" applyBorder="1" applyAlignment="1">
      <alignment horizontal="center" vertical="center"/>
    </xf>
    <xf numFmtId="165" fontId="64" fillId="10" borderId="15" xfId="23" applyNumberFormat="1" applyFont="1" applyBorder="1" applyAlignment="1">
      <alignment horizontal="center" vertical="center"/>
    </xf>
    <xf numFmtId="166" fontId="64" fillId="10" borderId="35" xfId="23" applyNumberFormat="1" applyFont="1" applyBorder="1" applyAlignment="1">
      <alignment horizontal="center" vertical="center"/>
    </xf>
    <xf numFmtId="164" fontId="16" fillId="20" borderId="14" xfId="33" applyNumberFormat="1" applyFont="1" applyBorder="1" applyAlignment="1">
      <alignment horizontal="center" vertical="center"/>
    </xf>
    <xf numFmtId="165" fontId="64" fillId="8" borderId="15" xfId="21" applyNumberFormat="1" applyFont="1" applyBorder="1" applyAlignment="1">
      <alignment horizontal="center" vertical="center"/>
    </xf>
    <xf numFmtId="165" fontId="64" fillId="8" borderId="16" xfId="21" applyNumberFormat="1" applyFont="1" applyBorder="1" applyAlignment="1">
      <alignment horizontal="center" vertical="center"/>
    </xf>
    <xf numFmtId="164" fontId="16" fillId="25" borderId="14" xfId="38" applyNumberFormat="1" applyFont="1" applyBorder="1" applyAlignment="1">
      <alignment horizontal="center" vertical="center"/>
    </xf>
    <xf numFmtId="165" fontId="64" fillId="13" borderId="15" xfId="26" applyNumberFormat="1" applyFont="1" applyBorder="1" applyAlignment="1">
      <alignment horizontal="center" vertical="center"/>
    </xf>
    <xf numFmtId="165" fontId="64" fillId="13" borderId="35" xfId="26" applyNumberFormat="1" applyFont="1" applyBorder="1" applyAlignment="1">
      <alignment horizontal="center" vertical="center"/>
    </xf>
    <xf numFmtId="164" fontId="63" fillId="10" borderId="51" xfId="23" applyNumberFormat="1" applyFont="1" applyBorder="1" applyAlignment="1">
      <alignment horizontal="center" vertical="center"/>
    </xf>
    <xf numFmtId="10" fontId="16" fillId="9" borderId="71" xfId="28" applyNumberFormat="1" applyFont="1" applyFill="1" applyBorder="1" applyAlignment="1">
      <alignment horizontal="center" vertical="center"/>
    </xf>
    <xf numFmtId="165" fontId="65" fillId="26" borderId="10" xfId="39" applyNumberFormat="1" applyFont="1" applyBorder="1" applyAlignment="1">
      <alignment horizontal="center" vertical="center"/>
    </xf>
    <xf numFmtId="164" fontId="65" fillId="26" borderId="15" xfId="39" applyNumberFormat="1" applyFont="1" applyBorder="1" applyAlignment="1">
      <alignment horizontal="center" vertical="center"/>
    </xf>
    <xf numFmtId="165" fontId="65" fillId="26" borderId="15" xfId="39" applyNumberFormat="1" applyFont="1" applyBorder="1" applyAlignment="1">
      <alignment horizontal="center" vertical="center"/>
    </xf>
    <xf numFmtId="165" fontId="16" fillId="15" borderId="57" xfId="28" applyNumberFormat="1" applyFont="1" applyBorder="1" applyAlignment="1">
      <alignment horizontal="center" vertical="center"/>
    </xf>
    <xf numFmtId="165" fontId="16" fillId="15" borderId="58" xfId="28" applyNumberFormat="1" applyFont="1" applyBorder="1" applyAlignment="1">
      <alignment horizontal="center" vertical="center"/>
    </xf>
    <xf numFmtId="164" fontId="16" fillId="0" borderId="59" xfId="38" applyNumberFormat="1" applyFont="1" applyFill="1" applyBorder="1" applyAlignment="1">
      <alignment horizontal="center" vertical="center"/>
    </xf>
    <xf numFmtId="164" fontId="65" fillId="26" borderId="10" xfId="39" applyNumberFormat="1" applyFont="1" applyBorder="1" applyAlignment="1">
      <alignment horizontal="center" vertical="center"/>
    </xf>
    <xf numFmtId="164" fontId="63" fillId="10" borderId="74" xfId="23" applyNumberFormat="1" applyFont="1" applyBorder="1" applyAlignment="1">
      <alignment horizontal="center" vertical="center"/>
    </xf>
    <xf numFmtId="164" fontId="64" fillId="0" borderId="29" xfId="23" applyNumberFormat="1" applyFont="1" applyFill="1" applyBorder="1" applyAlignment="1">
      <alignment horizontal="center" vertical="center"/>
    </xf>
    <xf numFmtId="165" fontId="64" fillId="8" borderId="29" xfId="21" applyNumberFormat="1" applyFont="1" applyBorder="1" applyAlignment="1">
      <alignment horizontal="center" vertical="center"/>
    </xf>
    <xf numFmtId="165" fontId="64" fillId="8" borderId="31" xfId="21" applyNumberFormat="1" applyFont="1" applyBorder="1" applyAlignment="1">
      <alignment horizontal="center" vertical="center"/>
    </xf>
    <xf numFmtId="164" fontId="16" fillId="25" borderId="30" xfId="38" applyNumberFormat="1" applyFont="1" applyBorder="1" applyAlignment="1">
      <alignment horizontal="center" vertical="center"/>
    </xf>
    <xf numFmtId="165" fontId="64" fillId="13" borderId="29" xfId="26" applyNumberFormat="1" applyFont="1" applyBorder="1" applyAlignment="1">
      <alignment horizontal="center" vertical="center"/>
    </xf>
    <xf numFmtId="165" fontId="64" fillId="13" borderId="37" xfId="26" applyNumberFormat="1" applyFont="1" applyBorder="1" applyAlignment="1">
      <alignment horizontal="center" vertical="center"/>
    </xf>
    <xf numFmtId="165" fontId="16" fillId="21" borderId="57" xfId="34" applyNumberFormat="1" applyFont="1" applyBorder="1" applyAlignment="1">
      <alignment horizontal="center" vertical="center"/>
    </xf>
    <xf numFmtId="165" fontId="16" fillId="21" borderId="58" xfId="34" applyNumberFormat="1" applyFont="1" applyBorder="1" applyAlignment="1">
      <alignment horizontal="center" vertical="center"/>
    </xf>
    <xf numFmtId="164" fontId="16" fillId="25" borderId="52" xfId="38" applyNumberFormat="1" applyFont="1" applyBorder="1" applyAlignment="1">
      <alignment horizontal="center" vertical="center"/>
    </xf>
    <xf numFmtId="164" fontId="65" fillId="26" borderId="11" xfId="39" applyNumberFormat="1" applyFont="1" applyBorder="1" applyAlignment="1">
      <alignment horizontal="center" vertical="center"/>
    </xf>
    <xf numFmtId="165" fontId="65" fillId="26" borderId="13" xfId="39" applyNumberFormat="1" applyFont="1" applyBorder="1" applyAlignment="1">
      <alignment horizontal="center" vertical="center"/>
    </xf>
    <xf numFmtId="10" fontId="16" fillId="9" borderId="24" xfId="28" applyNumberFormat="1" applyFont="1" applyFill="1" applyBorder="1" applyAlignment="1">
      <alignment horizontal="center" vertical="center"/>
    </xf>
    <xf numFmtId="10" fontId="16" fillId="9" borderId="47" xfId="28" applyNumberFormat="1" applyFont="1" applyFill="1" applyBorder="1" applyAlignment="1">
      <alignment horizontal="center" vertical="center"/>
    </xf>
    <xf numFmtId="164" fontId="16" fillId="0" borderId="23" xfId="38" applyNumberFormat="1" applyFont="1" applyFill="1" applyBorder="1" applyAlignment="1">
      <alignment horizontal="center" vertical="center"/>
    </xf>
    <xf numFmtId="164" fontId="63" fillId="10" borderId="32" xfId="23" applyNumberFormat="1" applyFont="1" applyBorder="1" applyAlignment="1">
      <alignment horizontal="center" vertical="center"/>
    </xf>
    <xf numFmtId="165" fontId="16" fillId="21" borderId="78" xfId="34" applyNumberFormat="1" applyFont="1" applyBorder="1" applyAlignment="1">
      <alignment horizontal="center" vertical="center"/>
    </xf>
    <xf numFmtId="165" fontId="16" fillId="21" borderId="79" xfId="34" applyNumberFormat="1" applyFont="1" applyBorder="1" applyAlignment="1">
      <alignment horizontal="center" vertical="center"/>
    </xf>
    <xf numFmtId="164" fontId="16" fillId="0" borderId="80" xfId="38" applyNumberFormat="1" applyFont="1" applyFill="1" applyBorder="1" applyAlignment="1">
      <alignment horizontal="center" vertical="center"/>
    </xf>
    <xf numFmtId="164" fontId="16" fillId="0" borderId="39" xfId="38" applyNumberFormat="1" applyFont="1" applyFill="1" applyBorder="1" applyAlignment="1">
      <alignment horizontal="center" vertical="center"/>
    </xf>
    <xf numFmtId="164" fontId="63" fillId="10" borderId="87" xfId="23" applyNumberFormat="1" applyFont="1" applyBorder="1" applyAlignment="1">
      <alignment horizontal="center" vertical="center"/>
    </xf>
    <xf numFmtId="164" fontId="16" fillId="20" borderId="18" xfId="33" applyNumberFormat="1" applyFont="1" applyBorder="1" applyAlignment="1">
      <alignment horizontal="center" vertical="center"/>
    </xf>
    <xf numFmtId="165" fontId="64" fillId="8" borderId="17" xfId="21" applyNumberFormat="1" applyFont="1" applyBorder="1" applyAlignment="1">
      <alignment horizontal="center" vertical="center"/>
    </xf>
    <xf numFmtId="165" fontId="64" fillId="8" borderId="19" xfId="21" applyNumberFormat="1" applyFont="1" applyBorder="1" applyAlignment="1">
      <alignment horizontal="center" vertical="center"/>
    </xf>
    <xf numFmtId="164" fontId="16" fillId="25" borderId="18" xfId="38" applyNumberFormat="1" applyFont="1" applyBorder="1" applyAlignment="1">
      <alignment horizontal="center" vertical="center"/>
    </xf>
    <xf numFmtId="165" fontId="64" fillId="13" borderId="17" xfId="26" applyNumberFormat="1" applyFont="1" applyBorder="1" applyAlignment="1">
      <alignment horizontal="center" vertical="center"/>
    </xf>
    <xf numFmtId="165" fontId="64" fillId="13" borderId="36" xfId="26" applyNumberFormat="1" applyFont="1" applyBorder="1" applyAlignment="1">
      <alignment horizontal="center" vertical="center"/>
    </xf>
    <xf numFmtId="164" fontId="63" fillId="10" borderId="76" xfId="23" applyNumberFormat="1" applyFont="1" applyBorder="1" applyAlignment="1">
      <alignment horizontal="center" vertical="center"/>
    </xf>
    <xf numFmtId="164" fontId="64" fillId="0" borderId="20" xfId="23" applyNumberFormat="1" applyFont="1" applyFill="1" applyBorder="1" applyAlignment="1">
      <alignment horizontal="center" vertical="center"/>
    </xf>
    <xf numFmtId="165" fontId="64" fillId="10" borderId="20" xfId="23" applyNumberFormat="1" applyFont="1" applyBorder="1" applyAlignment="1">
      <alignment horizontal="center" vertical="center"/>
    </xf>
    <xf numFmtId="166" fontId="64" fillId="10" borderId="34" xfId="23" applyNumberFormat="1" applyFont="1" applyBorder="1" applyAlignment="1">
      <alignment horizontal="center" vertical="center"/>
    </xf>
    <xf numFmtId="164" fontId="16" fillId="20" borderId="21" xfId="33" applyNumberFormat="1" applyFont="1" applyBorder="1" applyAlignment="1">
      <alignment horizontal="center" vertical="center"/>
    </xf>
    <xf numFmtId="165" fontId="64" fillId="8" borderId="20" xfId="21" applyNumberFormat="1" applyFont="1" applyBorder="1" applyAlignment="1">
      <alignment horizontal="center" vertical="center"/>
    </xf>
    <xf numFmtId="165" fontId="64" fillId="8" borderId="22" xfId="21" applyNumberFormat="1" applyFont="1" applyBorder="1" applyAlignment="1">
      <alignment horizontal="center" vertical="center"/>
    </xf>
    <xf numFmtId="164" fontId="16" fillId="25" borderId="21" xfId="38" applyNumberFormat="1" applyFont="1" applyBorder="1" applyAlignment="1">
      <alignment horizontal="center" vertical="center"/>
    </xf>
    <xf numFmtId="165" fontId="64" fillId="13" borderId="20" xfId="26" applyNumberFormat="1" applyFont="1" applyBorder="1" applyAlignment="1">
      <alignment horizontal="center" vertical="center"/>
    </xf>
    <xf numFmtId="165" fontId="64" fillId="13" borderId="34" xfId="26" applyNumberFormat="1" applyFont="1" applyBorder="1" applyAlignment="1">
      <alignment horizontal="center" vertical="center"/>
    </xf>
    <xf numFmtId="164" fontId="63" fillId="10" borderId="73" xfId="23" applyNumberFormat="1" applyFont="1" applyBorder="1" applyAlignment="1">
      <alignment horizontal="center" vertical="center"/>
    </xf>
    <xf numFmtId="164" fontId="64" fillId="0" borderId="17" xfId="23" applyNumberFormat="1" applyFont="1" applyFill="1" applyBorder="1" applyAlignment="1">
      <alignment horizontal="center" vertical="center"/>
    </xf>
    <xf numFmtId="165" fontId="64" fillId="10" borderId="17" xfId="23" applyNumberFormat="1" applyFont="1" applyBorder="1" applyAlignment="1">
      <alignment horizontal="center" vertical="center"/>
    </xf>
    <xf numFmtId="166" fontId="64" fillId="10" borderId="36" xfId="23" applyNumberFormat="1" applyFont="1" applyBorder="1" applyAlignment="1">
      <alignment horizontal="center" vertical="center"/>
    </xf>
    <xf numFmtId="164" fontId="65" fillId="26" borderId="17" xfId="39" applyNumberFormat="1" applyFont="1" applyBorder="1" applyAlignment="1">
      <alignment horizontal="center" vertical="center"/>
    </xf>
    <xf numFmtId="164" fontId="16" fillId="0" borderId="82" xfId="38" applyNumberFormat="1" applyFont="1" applyFill="1" applyBorder="1" applyAlignment="1">
      <alignment horizontal="center" vertical="center"/>
    </xf>
    <xf numFmtId="0" fontId="15" fillId="34" borderId="88" xfId="0" applyFont="1" applyFill="1" applyBorder="1" applyAlignment="1">
      <alignment horizontal="center" vertical="center" wrapText="1"/>
    </xf>
    <xf numFmtId="0" fontId="15" fillId="34" borderId="88" xfId="0" applyNumberFormat="1" applyFont="1" applyFill="1" applyBorder="1" applyAlignment="1">
      <alignment horizontal="center" vertical="center" wrapText="1"/>
    </xf>
    <xf numFmtId="0" fontId="15" fillId="34" borderId="89" xfId="0" applyNumberFormat="1" applyFont="1" applyFill="1" applyBorder="1" applyAlignment="1">
      <alignment horizontal="center" vertical="center" wrapText="1"/>
    </xf>
    <xf numFmtId="0" fontId="15" fillId="34" borderId="90" xfId="0" applyFont="1" applyFill="1" applyBorder="1" applyAlignment="1">
      <alignment horizontal="center" vertical="center" wrapText="1"/>
    </xf>
    <xf numFmtId="0" fontId="15" fillId="34" borderId="91" xfId="0" applyFont="1" applyFill="1" applyBorder="1" applyAlignment="1">
      <alignment horizontal="center" vertical="center" wrapText="1"/>
    </xf>
    <xf numFmtId="0" fontId="15" fillId="34" borderId="92" xfId="0" applyFont="1" applyFill="1" applyBorder="1" applyAlignment="1">
      <alignment horizontal="center" vertical="center" wrapText="1"/>
    </xf>
    <xf numFmtId="0" fontId="15" fillId="34" borderId="92" xfId="0" applyNumberFormat="1" applyFont="1" applyFill="1" applyBorder="1" applyAlignment="1">
      <alignment horizontal="center" vertical="center" wrapText="1"/>
    </xf>
    <xf numFmtId="0" fontId="15" fillId="34" borderId="93" xfId="0" applyNumberFormat="1" applyFont="1" applyFill="1" applyBorder="1" applyAlignment="1">
      <alignment horizontal="center" vertical="center" wrapText="1"/>
    </xf>
    <xf numFmtId="0" fontId="15" fillId="34" borderId="9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34" borderId="95" xfId="0" applyFont="1" applyFill="1" applyBorder="1" applyAlignment="1">
      <alignment horizontal="center" vertical="center" wrapText="1"/>
    </xf>
    <xf numFmtId="0" fontId="15" fillId="34" borderId="96" xfId="0" applyNumberFormat="1" applyFont="1" applyFill="1" applyBorder="1" applyAlignment="1">
      <alignment horizontal="center" vertical="center" wrapText="1"/>
    </xf>
    <xf numFmtId="0" fontId="15" fillId="34" borderId="90" xfId="0" applyNumberFormat="1" applyFont="1" applyFill="1" applyBorder="1" applyAlignment="1">
      <alignment horizontal="center" vertical="center" wrapText="1"/>
    </xf>
    <xf numFmtId="0" fontId="15" fillId="34" borderId="97" xfId="0" applyFont="1" applyFill="1" applyBorder="1" applyAlignment="1">
      <alignment horizontal="center" vertical="center" wrapText="1"/>
    </xf>
    <xf numFmtId="0" fontId="15" fillId="34" borderId="98" xfId="0" applyFont="1" applyFill="1" applyBorder="1" applyAlignment="1">
      <alignment horizontal="center" vertical="center" wrapText="1"/>
    </xf>
    <xf numFmtId="0" fontId="15" fillId="34" borderId="98" xfId="0" applyNumberFormat="1" applyFont="1" applyFill="1" applyBorder="1" applyAlignment="1">
      <alignment horizontal="center" vertical="center" wrapText="1"/>
    </xf>
    <xf numFmtId="0" fontId="15" fillId="34" borderId="99" xfId="0" applyNumberFormat="1" applyFont="1" applyFill="1" applyBorder="1" applyAlignment="1">
      <alignment horizontal="center" vertical="center" wrapText="1"/>
    </xf>
    <xf numFmtId="0" fontId="15" fillId="34" borderId="100" xfId="0" applyNumberFormat="1" applyFont="1" applyFill="1" applyBorder="1" applyAlignment="1">
      <alignment horizontal="center" vertical="center" wrapText="1"/>
    </xf>
    <xf numFmtId="0" fontId="15" fillId="34" borderId="101" xfId="0" applyFont="1" applyFill="1" applyBorder="1" applyAlignment="1">
      <alignment horizontal="center" vertical="center" wrapText="1"/>
    </xf>
    <xf numFmtId="0" fontId="15" fillId="34" borderId="102" xfId="0" applyNumberFormat="1" applyFont="1" applyFill="1" applyBorder="1" applyAlignment="1">
      <alignment horizontal="center" vertical="center" wrapText="1"/>
    </xf>
    <xf numFmtId="0" fontId="16" fillId="0" borderId="103" xfId="0" applyNumberFormat="1" applyFont="1" applyFill="1" applyBorder="1" applyAlignment="1">
      <alignment horizontal="center" vertical="center" wrapText="1"/>
    </xf>
    <xf numFmtId="0" fontId="16" fillId="0" borderId="10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0" fontId="9" fillId="33" borderId="0" xfId="0" applyNumberFormat="1" applyFont="1" applyFill="1" applyBorder="1" applyAlignment="1">
      <alignment horizontal="center" vertical="center"/>
    </xf>
    <xf numFmtId="10" fontId="44" fillId="10" borderId="10" xfId="23" applyNumberFormat="1" applyBorder="1" applyAlignment="1">
      <alignment horizontal="center" vertical="center"/>
    </xf>
    <xf numFmtId="10" fontId="44" fillId="10" borderId="52" xfId="23" applyNumberFormat="1" applyBorder="1" applyAlignment="1">
      <alignment horizontal="center" vertical="center"/>
    </xf>
    <xf numFmtId="10" fontId="36" fillId="21" borderId="65" xfId="34" applyNumberFormat="1" applyFont="1" applyBorder="1" applyAlignment="1">
      <alignment horizontal="center" vertical="center"/>
    </xf>
    <xf numFmtId="10" fontId="36" fillId="15" borderId="42" xfId="28" applyNumberFormat="1" applyFont="1" applyBorder="1" applyAlignment="1">
      <alignment horizontal="center" vertical="center"/>
    </xf>
    <xf numFmtId="10" fontId="44" fillId="10" borderId="15" xfId="23" applyNumberFormat="1" applyBorder="1" applyAlignment="1">
      <alignment horizontal="center" vertical="center"/>
    </xf>
    <xf numFmtId="10" fontId="0" fillId="0" borderId="0" xfId="0" applyNumberFormat="1" applyAlignment="1">
      <alignment/>
    </xf>
    <xf numFmtId="0" fontId="36" fillId="15" borderId="105" xfId="28" applyFont="1" applyBorder="1" applyAlignment="1">
      <alignment horizontal="center" vertical="center" wrapText="1"/>
    </xf>
    <xf numFmtId="0" fontId="36" fillId="15" borderId="106" xfId="28" applyFont="1" applyBorder="1" applyAlignment="1">
      <alignment horizontal="center" vertical="center" wrapText="1"/>
    </xf>
    <xf numFmtId="0" fontId="36" fillId="9" borderId="107" xfId="28" applyFont="1" applyFill="1" applyBorder="1" applyAlignment="1">
      <alignment horizontal="center" vertical="center" wrapText="1"/>
    </xf>
    <xf numFmtId="0" fontId="36" fillId="9" borderId="108" xfId="28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36" fillId="21" borderId="110" xfId="34" applyFont="1" applyBorder="1" applyAlignment="1">
      <alignment horizontal="center" vertical="center" wrapText="1"/>
    </xf>
    <xf numFmtId="0" fontId="36" fillId="21" borderId="111" xfId="34" applyFont="1" applyBorder="1" applyAlignment="1">
      <alignment horizontal="center" vertical="center" wrapText="1"/>
    </xf>
    <xf numFmtId="0" fontId="36" fillId="9" borderId="112" xfId="28" applyFont="1" applyFill="1" applyBorder="1" applyAlignment="1">
      <alignment horizontal="center" vertical="center" wrapText="1"/>
    </xf>
    <xf numFmtId="0" fontId="36" fillId="9" borderId="113" xfId="28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66" fillId="7" borderId="10" xfId="20" applyFont="1" applyBorder="1" applyAlignment="1">
      <alignment horizontal="center" vertical="center" wrapText="1"/>
    </xf>
    <xf numFmtId="0" fontId="66" fillId="7" borderId="10" xfId="2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66" fillId="2" borderId="10" xfId="15" applyFont="1" applyBorder="1" applyAlignment="1">
      <alignment horizontal="center" vertical="center" wrapText="1"/>
    </xf>
    <xf numFmtId="0" fontId="66" fillId="2" borderId="10" xfId="15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66" fillId="4" borderId="10" xfId="17" applyFont="1" applyBorder="1" applyAlignment="1">
      <alignment horizontal="center" vertical="center" wrapText="1"/>
    </xf>
    <xf numFmtId="0" fontId="66" fillId="4" borderId="10" xfId="17" applyFont="1" applyBorder="1" applyAlignment="1">
      <alignment horizontal="center" vertical="center"/>
    </xf>
    <xf numFmtId="0" fontId="66" fillId="4" borderId="13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7" fillId="0" borderId="115" xfId="23" applyFont="1" applyFill="1" applyBorder="1" applyAlignment="1">
      <alignment horizontal="center" vertical="center" wrapText="1"/>
    </xf>
    <xf numFmtId="0" fontId="67" fillId="0" borderId="109" xfId="23" applyFont="1" applyFill="1" applyBorder="1" applyAlignment="1">
      <alignment horizontal="center" vertical="center" wrapText="1"/>
    </xf>
    <xf numFmtId="0" fontId="67" fillId="0" borderId="116" xfId="23" applyFont="1" applyFill="1" applyBorder="1" applyAlignment="1">
      <alignment horizontal="center" vertical="center" wrapText="1"/>
    </xf>
    <xf numFmtId="0" fontId="39" fillId="35" borderId="117" xfId="0" applyFont="1" applyFill="1" applyBorder="1" applyAlignment="1">
      <alignment horizontal="center" vertical="center" wrapText="1"/>
    </xf>
    <xf numFmtId="0" fontId="40" fillId="35" borderId="118" xfId="0" applyFont="1" applyFill="1" applyBorder="1" applyAlignment="1">
      <alignment horizontal="center" vertical="center"/>
    </xf>
    <xf numFmtId="0" fontId="40" fillId="35" borderId="119" xfId="0" applyFont="1" applyFill="1" applyBorder="1" applyAlignment="1">
      <alignment horizontal="center" vertical="center"/>
    </xf>
    <xf numFmtId="0" fontId="40" fillId="20" borderId="120" xfId="33" applyFont="1" applyBorder="1" applyAlignment="1">
      <alignment horizontal="center" vertical="center" wrapText="1"/>
    </xf>
    <xf numFmtId="0" fontId="40" fillId="20" borderId="118" xfId="33" applyFont="1" applyBorder="1" applyAlignment="1">
      <alignment horizontal="center" vertical="center"/>
    </xf>
    <xf numFmtId="0" fontId="40" fillId="20" borderId="121" xfId="33" applyFont="1" applyBorder="1" applyAlignment="1">
      <alignment horizontal="center" vertical="center"/>
    </xf>
    <xf numFmtId="0" fontId="40" fillId="25" borderId="120" xfId="38" applyFont="1" applyBorder="1" applyAlignment="1">
      <alignment horizontal="center" vertical="center" wrapText="1"/>
    </xf>
    <xf numFmtId="0" fontId="40" fillId="25" borderId="118" xfId="38" applyFont="1" applyBorder="1" applyAlignment="1">
      <alignment horizontal="center" vertical="center"/>
    </xf>
    <xf numFmtId="0" fontId="40" fillId="25" borderId="122" xfId="38" applyFont="1" applyBorder="1" applyAlignment="1">
      <alignment horizontal="center" vertical="center"/>
    </xf>
    <xf numFmtId="0" fontId="16" fillId="21" borderId="123" xfId="34" applyFont="1" applyBorder="1" applyAlignment="1">
      <alignment horizontal="center" vertical="center" wrapText="1"/>
    </xf>
    <xf numFmtId="0" fontId="16" fillId="21" borderId="111" xfId="34" applyFont="1" applyBorder="1" applyAlignment="1">
      <alignment horizontal="center" vertical="center" wrapText="1"/>
    </xf>
    <xf numFmtId="0" fontId="16" fillId="15" borderId="124" xfId="28" applyFont="1" applyBorder="1" applyAlignment="1">
      <alignment horizontal="center" vertical="center" wrapText="1"/>
    </xf>
    <xf numFmtId="0" fontId="16" fillId="15" borderId="106" xfId="28" applyFont="1" applyBorder="1" applyAlignment="1">
      <alignment horizontal="center" vertical="center" wrapText="1"/>
    </xf>
    <xf numFmtId="0" fontId="16" fillId="9" borderId="125" xfId="28" applyFont="1" applyFill="1" applyBorder="1" applyAlignment="1">
      <alignment horizontal="center" vertical="center" wrapText="1"/>
    </xf>
    <xf numFmtId="0" fontId="16" fillId="9" borderId="113" xfId="28" applyFont="1" applyFill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68" fillId="4" borderId="10" xfId="17" applyFont="1" applyBorder="1" applyAlignment="1">
      <alignment horizontal="center" vertical="center" wrapText="1"/>
    </xf>
    <xf numFmtId="0" fontId="68" fillId="4" borderId="10" xfId="17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8" fillId="4" borderId="13" xfId="17" applyFont="1" applyBorder="1" applyAlignment="1">
      <alignment horizontal="center" vertical="center"/>
    </xf>
    <xf numFmtId="0" fontId="68" fillId="2" borderId="10" xfId="15" applyFont="1" applyBorder="1" applyAlignment="1">
      <alignment horizontal="center" vertical="center" wrapText="1"/>
    </xf>
    <xf numFmtId="0" fontId="68" fillId="2" borderId="10" xfId="15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 wrapText="1"/>
    </xf>
    <xf numFmtId="0" fontId="4" fillId="35" borderId="129" xfId="0" applyFont="1" applyFill="1" applyBorder="1" applyAlignment="1">
      <alignment horizontal="center" vertical="center" wrapText="1"/>
    </xf>
    <xf numFmtId="0" fontId="6" fillId="35" borderId="130" xfId="0" applyFont="1" applyFill="1" applyBorder="1" applyAlignment="1">
      <alignment horizontal="center" vertical="center"/>
    </xf>
    <xf numFmtId="0" fontId="6" fillId="35" borderId="131" xfId="0" applyFont="1" applyFill="1" applyBorder="1" applyAlignment="1">
      <alignment horizontal="center" vertical="center"/>
    </xf>
    <xf numFmtId="0" fontId="68" fillId="7" borderId="10" xfId="20" applyFont="1" applyBorder="1" applyAlignment="1">
      <alignment horizontal="center" vertical="center" wrapText="1"/>
    </xf>
    <xf numFmtId="0" fontId="68" fillId="7" borderId="10" xfId="20" applyFont="1" applyBorder="1" applyAlignment="1">
      <alignment horizontal="center" vertical="center"/>
    </xf>
    <xf numFmtId="0" fontId="63" fillId="36" borderId="132" xfId="17" applyFont="1" applyFill="1" applyBorder="1" applyAlignment="1">
      <alignment horizontal="center" vertical="center" wrapText="1"/>
    </xf>
    <xf numFmtId="0" fontId="63" fillId="36" borderId="133" xfId="17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6" fillId="20" borderId="134" xfId="33" applyFont="1" applyBorder="1" applyAlignment="1">
      <alignment horizontal="center" vertical="center" wrapText="1"/>
    </xf>
    <xf numFmtId="0" fontId="6" fillId="20" borderId="130" xfId="33" applyFont="1" applyBorder="1" applyAlignment="1">
      <alignment horizontal="center" vertical="center"/>
    </xf>
    <xf numFmtId="0" fontId="6" fillId="20" borderId="135" xfId="33" applyFont="1" applyBorder="1" applyAlignment="1">
      <alignment horizontal="center" vertical="center"/>
    </xf>
    <xf numFmtId="0" fontId="6" fillId="25" borderId="134" xfId="38" applyFont="1" applyBorder="1" applyAlignment="1">
      <alignment horizontal="center" vertical="center" wrapText="1"/>
    </xf>
    <xf numFmtId="0" fontId="6" fillId="25" borderId="130" xfId="38" applyFont="1" applyBorder="1" applyAlignment="1">
      <alignment horizontal="center" vertical="center"/>
    </xf>
    <xf numFmtId="0" fontId="6" fillId="25" borderId="136" xfId="38" applyFont="1" applyBorder="1" applyAlignment="1">
      <alignment horizontal="center" vertical="center"/>
    </xf>
    <xf numFmtId="0" fontId="16" fillId="15" borderId="137" xfId="28" applyFont="1" applyBorder="1" applyAlignment="1">
      <alignment horizontal="center" vertical="center" wrapText="1"/>
    </xf>
    <xf numFmtId="0" fontId="16" fillId="15" borderId="138" xfId="28" applyFont="1" applyBorder="1" applyAlignment="1">
      <alignment horizontal="center" vertical="center" wrapText="1"/>
    </xf>
    <xf numFmtId="0" fontId="16" fillId="9" borderId="139" xfId="28" applyFont="1" applyFill="1" applyBorder="1" applyAlignment="1">
      <alignment horizontal="center" vertical="center" wrapText="1"/>
    </xf>
    <xf numFmtId="0" fontId="16" fillId="9" borderId="108" xfId="28" applyFont="1" applyFill="1" applyBorder="1" applyAlignment="1">
      <alignment horizontal="center" vertical="center" wrapText="1"/>
    </xf>
    <xf numFmtId="0" fontId="16" fillId="21" borderId="137" xfId="34" applyFont="1" applyBorder="1" applyAlignment="1">
      <alignment horizontal="center" vertical="center" wrapText="1"/>
    </xf>
    <xf numFmtId="0" fontId="16" fillId="21" borderId="138" xfId="34" applyFont="1" applyBorder="1" applyAlignment="1">
      <alignment horizontal="center" vertical="center" wrapText="1"/>
    </xf>
    <xf numFmtId="0" fontId="16" fillId="21" borderId="140" xfId="34" applyFont="1" applyBorder="1" applyAlignment="1">
      <alignment horizontal="center" vertical="center" wrapText="1"/>
    </xf>
    <xf numFmtId="0" fontId="16" fillId="21" borderId="141" xfId="34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63" fillId="36" borderId="143" xfId="17" applyFont="1" applyFill="1" applyBorder="1" applyAlignment="1">
      <alignment horizontal="center" vertical="center" wrapText="1"/>
    </xf>
    <xf numFmtId="0" fontId="63" fillId="36" borderId="95" xfId="17" applyFont="1" applyFill="1" applyBorder="1" applyAlignment="1">
      <alignment horizontal="center" vertical="center" wrapText="1"/>
    </xf>
    <xf numFmtId="0" fontId="36" fillId="9" borderId="139" xfId="28" applyFont="1" applyFill="1" applyBorder="1" applyAlignment="1">
      <alignment horizontal="center" vertical="center" wrapText="1"/>
    </xf>
    <xf numFmtId="0" fontId="36" fillId="21" borderId="140" xfId="34" applyFont="1" applyBorder="1" applyAlignment="1">
      <alignment horizontal="center" vertical="center" wrapText="1"/>
    </xf>
    <xf numFmtId="0" fontId="36" fillId="21" borderId="141" xfId="34" applyFont="1" applyBorder="1" applyAlignment="1">
      <alignment horizontal="center" vertical="center" wrapText="1"/>
    </xf>
    <xf numFmtId="0" fontId="36" fillId="15" borderId="124" xfId="28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0" fillId="20" borderId="134" xfId="33" applyFont="1" applyBorder="1" applyAlignment="1">
      <alignment horizontal="center" vertical="center" wrapText="1"/>
    </xf>
    <xf numFmtId="0" fontId="40" fillId="20" borderId="130" xfId="33" applyFont="1" applyBorder="1" applyAlignment="1">
      <alignment horizontal="center" vertical="center"/>
    </xf>
    <xf numFmtId="0" fontId="40" fillId="20" borderId="135" xfId="33" applyFont="1" applyBorder="1" applyAlignment="1">
      <alignment horizontal="center" vertical="center"/>
    </xf>
    <xf numFmtId="0" fontId="40" fillId="25" borderId="134" xfId="38" applyFont="1" applyBorder="1" applyAlignment="1">
      <alignment horizontal="center" vertical="center" wrapText="1"/>
    </xf>
    <xf numFmtId="0" fontId="40" fillId="25" borderId="130" xfId="38" applyFont="1" applyBorder="1" applyAlignment="1">
      <alignment horizontal="center" vertical="center"/>
    </xf>
    <xf numFmtId="0" fontId="40" fillId="25" borderId="136" xfId="38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35" borderId="129" xfId="0" applyFont="1" applyFill="1" applyBorder="1" applyAlignment="1">
      <alignment horizontal="center" vertical="center" wrapText="1"/>
    </xf>
    <xf numFmtId="0" fontId="40" fillId="35" borderId="130" xfId="0" applyFont="1" applyFill="1" applyBorder="1" applyAlignment="1">
      <alignment horizontal="center" vertical="center"/>
    </xf>
    <xf numFmtId="0" fontId="40" fillId="35" borderId="1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36" fillId="21" borderId="138" xfId="34" applyFont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 wrapText="1"/>
    </xf>
    <xf numFmtId="0" fontId="4" fillId="0" borderId="14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61" fillId="34" borderId="98" xfId="23" applyNumberFormat="1" applyFont="1" applyFill="1" applyBorder="1" applyAlignment="1">
      <alignment horizontal="center" vertical="center" wrapText="1"/>
    </xf>
    <xf numFmtId="0" fontId="61" fillId="34" borderId="98" xfId="23" applyFont="1" applyFill="1" applyBorder="1" applyAlignment="1">
      <alignment horizontal="center" vertical="center" wrapText="1"/>
    </xf>
    <xf numFmtId="0" fontId="61" fillId="34" borderId="98" xfId="23" applyNumberFormat="1" applyFont="1" applyFill="1" applyBorder="1" applyAlignment="1">
      <alignment horizontal="center" vertical="center" wrapText="1"/>
    </xf>
    <xf numFmtId="0" fontId="61" fillId="34" borderId="94" xfId="23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61" fillId="36" borderId="150" xfId="17" applyFont="1" applyFill="1" applyBorder="1" applyAlignment="1">
      <alignment horizontal="center" vertical="center" wrapText="1"/>
    </xf>
    <xf numFmtId="0" fontId="61" fillId="36" borderId="101" xfId="17" applyFont="1" applyFill="1" applyBorder="1" applyAlignment="1">
      <alignment horizontal="center" vertical="center" wrapText="1"/>
    </xf>
    <xf numFmtId="0" fontId="15" fillId="34" borderId="101" xfId="0" applyFont="1" applyFill="1" applyBorder="1" applyAlignment="1">
      <alignment horizontal="center" vertical="center" wrapText="1"/>
    </xf>
    <xf numFmtId="0" fontId="15" fillId="34" borderId="98" xfId="0" applyFont="1" applyFill="1" applyBorder="1" applyAlignment="1">
      <alignment horizontal="center" vertical="center" wrapText="1"/>
    </xf>
    <xf numFmtId="0" fontId="15" fillId="34" borderId="98" xfId="0" applyNumberFormat="1" applyFont="1" applyFill="1" applyBorder="1" applyAlignment="1">
      <alignment horizontal="center" vertical="center" wrapText="1"/>
    </xf>
    <xf numFmtId="0" fontId="15" fillId="34" borderId="102" xfId="0" applyNumberFormat="1" applyFont="1" applyFill="1" applyBorder="1" applyAlignment="1">
      <alignment horizontal="center" vertical="center" wrapText="1"/>
    </xf>
    <xf numFmtId="0" fontId="15" fillId="34" borderId="94" xfId="0" applyNumberFormat="1" applyFont="1" applyFill="1" applyBorder="1" applyAlignment="1">
      <alignment horizontal="center" vertical="center" wrapText="1"/>
    </xf>
    <xf numFmtId="0" fontId="15" fillId="34" borderId="9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1.421875" style="408" customWidth="1"/>
    <col min="3" max="4" width="10.7109375" style="0" customWidth="1"/>
    <col min="5" max="5" width="10.7109375" style="293" customWidth="1"/>
    <col min="6" max="27" width="10.7109375" style="0" customWidth="1"/>
  </cols>
  <sheetData>
    <row r="1" spans="1:27" ht="60" customHeight="1">
      <c r="A1" s="316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s="160" customFormat="1" ht="24" thickBot="1">
      <c r="A2" s="158"/>
      <c r="B2" s="399"/>
      <c r="C2" s="159"/>
      <c r="D2" s="159"/>
      <c r="E2" s="287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21">
      <c r="A3" s="318" t="s">
        <v>0</v>
      </c>
      <c r="B3" s="400" t="s">
        <v>73</v>
      </c>
      <c r="C3" s="321" t="s">
        <v>61</v>
      </c>
      <c r="D3" s="322"/>
      <c r="E3" s="322"/>
      <c r="F3" s="322"/>
      <c r="G3" s="322"/>
      <c r="H3" s="322"/>
      <c r="I3" s="323"/>
      <c r="J3" s="324" t="s">
        <v>62</v>
      </c>
      <c r="K3" s="325"/>
      <c r="L3" s="325"/>
      <c r="M3" s="325"/>
      <c r="N3" s="325"/>
      <c r="O3" s="325"/>
      <c r="P3" s="325"/>
      <c r="Q3" s="325"/>
      <c r="R3" s="326"/>
      <c r="S3" s="327" t="s">
        <v>63</v>
      </c>
      <c r="T3" s="328"/>
      <c r="U3" s="328"/>
      <c r="V3" s="328"/>
      <c r="W3" s="328"/>
      <c r="X3" s="328"/>
      <c r="Y3" s="328"/>
      <c r="Z3" s="328"/>
      <c r="AA3" s="329"/>
    </row>
    <row r="4" spans="1:27" ht="15.75">
      <c r="A4" s="319"/>
      <c r="B4" s="401"/>
      <c r="C4" s="47" t="s">
        <v>0</v>
      </c>
      <c r="D4" s="313" t="s">
        <v>64</v>
      </c>
      <c r="E4" s="314"/>
      <c r="F4" s="305" t="s">
        <v>68</v>
      </c>
      <c r="G4" s="309"/>
      <c r="H4" s="313" t="s">
        <v>67</v>
      </c>
      <c r="I4" s="315"/>
      <c r="J4" s="47" t="s">
        <v>0</v>
      </c>
      <c r="K4" s="310" t="s">
        <v>64</v>
      </c>
      <c r="L4" s="311"/>
      <c r="M4" s="305" t="s">
        <v>68</v>
      </c>
      <c r="N4" s="309"/>
      <c r="O4" s="310" t="s">
        <v>67</v>
      </c>
      <c r="P4" s="311"/>
      <c r="Q4" s="305" t="s">
        <v>66</v>
      </c>
      <c r="R4" s="312"/>
      <c r="S4" s="47" t="s">
        <v>0</v>
      </c>
      <c r="T4" s="307" t="s">
        <v>64</v>
      </c>
      <c r="U4" s="308"/>
      <c r="V4" s="305" t="s">
        <v>68</v>
      </c>
      <c r="W4" s="309"/>
      <c r="X4" s="307" t="s">
        <v>67</v>
      </c>
      <c r="Y4" s="308"/>
      <c r="Z4" s="305" t="s">
        <v>66</v>
      </c>
      <c r="AA4" s="306"/>
    </row>
    <row r="5" spans="1:27" ht="15">
      <c r="A5" s="319"/>
      <c r="B5" s="395" t="s">
        <v>1</v>
      </c>
      <c r="C5" s="16">
        <v>2121</v>
      </c>
      <c r="D5" s="10">
        <v>1810</v>
      </c>
      <c r="E5" s="288">
        <v>0.853371051390853</v>
      </c>
      <c r="F5" s="10">
        <v>311</v>
      </c>
      <c r="G5" s="9">
        <f aca="true" t="shared" si="0" ref="G5:G18">F5/C5</f>
        <v>0.14662894860914663</v>
      </c>
      <c r="H5" s="10">
        <v>311</v>
      </c>
      <c r="I5" s="17">
        <v>0.14662894860914663</v>
      </c>
      <c r="J5" s="13">
        <v>2121</v>
      </c>
      <c r="K5" s="10">
        <v>1635</v>
      </c>
      <c r="L5" s="11">
        <v>0.7708628005657708</v>
      </c>
      <c r="M5" s="10">
        <f aca="true" t="shared" si="1" ref="M5:M16">D5-K5</f>
        <v>175</v>
      </c>
      <c r="N5" s="11">
        <f aca="true" t="shared" si="2" ref="N5:N17">M5/C5</f>
        <v>0.08250825082508251</v>
      </c>
      <c r="O5" s="10">
        <v>486</v>
      </c>
      <c r="P5" s="11">
        <v>0.22913719943422917</v>
      </c>
      <c r="Q5" s="10">
        <v>0</v>
      </c>
      <c r="R5" s="14">
        <v>0</v>
      </c>
      <c r="S5" s="15">
        <v>2121</v>
      </c>
      <c r="T5" s="10">
        <v>1502</v>
      </c>
      <c r="U5" s="12">
        <v>0.7081565299387081</v>
      </c>
      <c r="V5" s="10">
        <f aca="true" t="shared" si="3" ref="V5:V15">K5-T5</f>
        <v>133</v>
      </c>
      <c r="W5" s="12">
        <f aca="true" t="shared" si="4" ref="W5:W16">V5/C5</f>
        <v>0.0627062706270627</v>
      </c>
      <c r="X5" s="10">
        <v>619</v>
      </c>
      <c r="Y5" s="12">
        <v>0.29184347006129185</v>
      </c>
      <c r="Z5" s="10">
        <v>0</v>
      </c>
      <c r="AA5" s="48">
        <v>0</v>
      </c>
    </row>
    <row r="6" spans="1:27" ht="15">
      <c r="A6" s="319"/>
      <c r="B6" s="396" t="s">
        <v>2</v>
      </c>
      <c r="C6" s="16">
        <v>2118</v>
      </c>
      <c r="D6" s="10">
        <v>1820</v>
      </c>
      <c r="E6" s="288">
        <v>0.8593012275731823</v>
      </c>
      <c r="F6" s="10">
        <v>298</v>
      </c>
      <c r="G6" s="9">
        <f t="shared" si="0"/>
        <v>0.14069877242681775</v>
      </c>
      <c r="H6" s="10">
        <v>298</v>
      </c>
      <c r="I6" s="17">
        <v>0.14069877242681775</v>
      </c>
      <c r="J6" s="13">
        <v>2118</v>
      </c>
      <c r="K6" s="10">
        <v>1626</v>
      </c>
      <c r="L6" s="11">
        <v>0.7677053824362606</v>
      </c>
      <c r="M6" s="10">
        <f t="shared" si="1"/>
        <v>194</v>
      </c>
      <c r="N6" s="11">
        <f t="shared" si="2"/>
        <v>0.09159584513692162</v>
      </c>
      <c r="O6" s="10">
        <v>492</v>
      </c>
      <c r="P6" s="11">
        <v>0.23229461756373937</v>
      </c>
      <c r="Q6" s="10">
        <v>0</v>
      </c>
      <c r="R6" s="14">
        <v>0</v>
      </c>
      <c r="S6" s="15">
        <v>2118</v>
      </c>
      <c r="T6" s="10">
        <v>1495</v>
      </c>
      <c r="U6" s="12">
        <v>0.7058545797922569</v>
      </c>
      <c r="V6" s="10">
        <f t="shared" si="3"/>
        <v>131</v>
      </c>
      <c r="W6" s="12">
        <f t="shared" si="4"/>
        <v>0.06185080264400378</v>
      </c>
      <c r="X6" s="10">
        <v>623</v>
      </c>
      <c r="Y6" s="12">
        <v>0.29414542020774315</v>
      </c>
      <c r="Z6" s="10">
        <v>0</v>
      </c>
      <c r="AA6" s="48">
        <v>0</v>
      </c>
    </row>
    <row r="7" spans="1:27" ht="15">
      <c r="A7" s="319"/>
      <c r="B7" s="396" t="s">
        <v>3</v>
      </c>
      <c r="C7" s="16">
        <v>2079</v>
      </c>
      <c r="D7" s="10">
        <v>1829</v>
      </c>
      <c r="E7" s="288">
        <v>0.8797498797498797</v>
      </c>
      <c r="F7" s="10">
        <v>250</v>
      </c>
      <c r="G7" s="9">
        <f t="shared" si="0"/>
        <v>0.12025012025012025</v>
      </c>
      <c r="H7" s="10">
        <v>250</v>
      </c>
      <c r="I7" s="17">
        <v>0.12025012025012025</v>
      </c>
      <c r="J7" s="13">
        <v>2079</v>
      </c>
      <c r="K7" s="10">
        <v>1628</v>
      </c>
      <c r="L7" s="11">
        <v>0.783068783068783</v>
      </c>
      <c r="M7" s="10">
        <f t="shared" si="1"/>
        <v>201</v>
      </c>
      <c r="N7" s="11">
        <f t="shared" si="2"/>
        <v>0.09668109668109669</v>
      </c>
      <c r="O7" s="10">
        <v>451</v>
      </c>
      <c r="P7" s="11">
        <v>0.21693121693121692</v>
      </c>
      <c r="Q7" s="10">
        <v>0</v>
      </c>
      <c r="R7" s="14">
        <v>0</v>
      </c>
      <c r="S7" s="15">
        <v>2079</v>
      </c>
      <c r="T7" s="10">
        <v>1506</v>
      </c>
      <c r="U7" s="12">
        <v>0.7243867243867244</v>
      </c>
      <c r="V7" s="10">
        <f t="shared" si="3"/>
        <v>122</v>
      </c>
      <c r="W7" s="12">
        <f t="shared" si="4"/>
        <v>0.05868205868205868</v>
      </c>
      <c r="X7" s="10">
        <v>573</v>
      </c>
      <c r="Y7" s="12">
        <v>0.27561327561327564</v>
      </c>
      <c r="Z7" s="10">
        <v>0</v>
      </c>
      <c r="AA7" s="48">
        <v>0</v>
      </c>
    </row>
    <row r="8" spans="1:27" ht="15">
      <c r="A8" s="319"/>
      <c r="B8" s="396" t="s">
        <v>4</v>
      </c>
      <c r="C8" s="16">
        <v>2265</v>
      </c>
      <c r="D8" s="10">
        <v>1938</v>
      </c>
      <c r="E8" s="288">
        <v>0.8556291390728477</v>
      </c>
      <c r="F8" s="10">
        <v>327</v>
      </c>
      <c r="G8" s="9">
        <f t="shared" si="0"/>
        <v>0.14437086092715232</v>
      </c>
      <c r="H8" s="10">
        <v>327</v>
      </c>
      <c r="I8" s="17">
        <v>0.14437086092715232</v>
      </c>
      <c r="J8" s="13">
        <v>2265</v>
      </c>
      <c r="K8" s="10">
        <v>1774</v>
      </c>
      <c r="L8" s="11">
        <v>0.7832229580573952</v>
      </c>
      <c r="M8" s="10">
        <f t="shared" si="1"/>
        <v>164</v>
      </c>
      <c r="N8" s="11">
        <f t="shared" si="2"/>
        <v>0.07240618101545254</v>
      </c>
      <c r="O8" s="10">
        <v>491</v>
      </c>
      <c r="P8" s="11">
        <v>0.21677704194260486</v>
      </c>
      <c r="Q8" s="10">
        <v>0</v>
      </c>
      <c r="R8" s="14">
        <v>0</v>
      </c>
      <c r="S8" s="15">
        <v>2265</v>
      </c>
      <c r="T8" s="10">
        <v>1615</v>
      </c>
      <c r="U8" s="12">
        <v>0.7130242825607064</v>
      </c>
      <c r="V8" s="10">
        <f t="shared" si="3"/>
        <v>159</v>
      </c>
      <c r="W8" s="12">
        <f t="shared" si="4"/>
        <v>0.07019867549668875</v>
      </c>
      <c r="X8" s="10">
        <v>650</v>
      </c>
      <c r="Y8" s="12">
        <v>0.28697571743929357</v>
      </c>
      <c r="Z8" s="10">
        <v>0</v>
      </c>
      <c r="AA8" s="48">
        <v>0</v>
      </c>
    </row>
    <row r="9" spans="1:27" ht="15">
      <c r="A9" s="319"/>
      <c r="B9" s="396" t="s">
        <v>5</v>
      </c>
      <c r="C9" s="16">
        <v>2163</v>
      </c>
      <c r="D9" s="10">
        <v>1806</v>
      </c>
      <c r="E9" s="288">
        <v>0.8349514563106796</v>
      </c>
      <c r="F9" s="10">
        <v>357</v>
      </c>
      <c r="G9" s="9">
        <f t="shared" si="0"/>
        <v>0.1650485436893204</v>
      </c>
      <c r="H9" s="10">
        <v>357</v>
      </c>
      <c r="I9" s="17">
        <v>0.1650485436893204</v>
      </c>
      <c r="J9" s="13">
        <v>2163</v>
      </c>
      <c r="K9" s="10">
        <v>1640</v>
      </c>
      <c r="L9" s="11">
        <v>0.758206195099399</v>
      </c>
      <c r="M9" s="10">
        <f t="shared" si="1"/>
        <v>166</v>
      </c>
      <c r="N9" s="11">
        <f t="shared" si="2"/>
        <v>0.07674526121128063</v>
      </c>
      <c r="O9" s="10">
        <v>523</v>
      </c>
      <c r="P9" s="11">
        <v>0.241793804900601</v>
      </c>
      <c r="Q9" s="10">
        <v>0</v>
      </c>
      <c r="R9" s="14">
        <v>0</v>
      </c>
      <c r="S9" s="15">
        <v>2163</v>
      </c>
      <c r="T9" s="10">
        <v>1528</v>
      </c>
      <c r="U9" s="12">
        <v>0.7064262598243181</v>
      </c>
      <c r="V9" s="10">
        <f t="shared" si="3"/>
        <v>112</v>
      </c>
      <c r="W9" s="12">
        <f t="shared" si="4"/>
        <v>0.05177993527508091</v>
      </c>
      <c r="X9" s="10">
        <v>635</v>
      </c>
      <c r="Y9" s="12">
        <v>0.29357374017568194</v>
      </c>
      <c r="Z9" s="10">
        <v>0</v>
      </c>
      <c r="AA9" s="48">
        <v>0</v>
      </c>
    </row>
    <row r="10" spans="1:27" ht="15">
      <c r="A10" s="319"/>
      <c r="B10" s="396" t="s">
        <v>6</v>
      </c>
      <c r="C10" s="16">
        <v>2303</v>
      </c>
      <c r="D10" s="10">
        <v>1949</v>
      </c>
      <c r="E10" s="288">
        <v>0.846287451150673</v>
      </c>
      <c r="F10" s="10">
        <v>354</v>
      </c>
      <c r="G10" s="9">
        <f t="shared" si="0"/>
        <v>0.15371254884932697</v>
      </c>
      <c r="H10" s="10">
        <v>354</v>
      </c>
      <c r="I10" s="17">
        <v>0.15371254884932697</v>
      </c>
      <c r="J10" s="13">
        <v>2303</v>
      </c>
      <c r="K10" s="10">
        <v>1780</v>
      </c>
      <c r="L10" s="11">
        <v>0.7729049066435084</v>
      </c>
      <c r="M10" s="10">
        <f t="shared" si="1"/>
        <v>169</v>
      </c>
      <c r="N10" s="11">
        <f t="shared" si="2"/>
        <v>0.07338254450716457</v>
      </c>
      <c r="O10" s="10">
        <v>523</v>
      </c>
      <c r="P10" s="11">
        <v>0.22709509335649153</v>
      </c>
      <c r="Q10" s="10">
        <v>0</v>
      </c>
      <c r="R10" s="14">
        <v>0</v>
      </c>
      <c r="S10" s="15">
        <v>2303</v>
      </c>
      <c r="T10" s="10">
        <v>1651</v>
      </c>
      <c r="U10" s="12">
        <v>0.7168910117238384</v>
      </c>
      <c r="V10" s="10">
        <f t="shared" si="3"/>
        <v>129</v>
      </c>
      <c r="W10" s="12">
        <f t="shared" si="4"/>
        <v>0.056013894919669995</v>
      </c>
      <c r="X10" s="10">
        <v>652</v>
      </c>
      <c r="Y10" s="12">
        <v>0.28310898827616154</v>
      </c>
      <c r="Z10" s="10">
        <v>0</v>
      </c>
      <c r="AA10" s="48">
        <v>0</v>
      </c>
    </row>
    <row r="11" spans="1:27" ht="15">
      <c r="A11" s="319"/>
      <c r="B11" s="396" t="s">
        <v>7</v>
      </c>
      <c r="C11" s="16">
        <v>2239</v>
      </c>
      <c r="D11" s="10">
        <v>1987</v>
      </c>
      <c r="E11" s="288">
        <v>0.8874497543546227</v>
      </c>
      <c r="F11" s="10">
        <v>252</v>
      </c>
      <c r="G11" s="9">
        <f t="shared" si="0"/>
        <v>0.1125502456453774</v>
      </c>
      <c r="H11" s="10">
        <v>252</v>
      </c>
      <c r="I11" s="17">
        <v>0.1125502456453774</v>
      </c>
      <c r="J11" s="13">
        <v>2239</v>
      </c>
      <c r="K11" s="10">
        <v>1810</v>
      </c>
      <c r="L11" s="11">
        <v>0.8083966056275124</v>
      </c>
      <c r="M11" s="10">
        <f t="shared" si="1"/>
        <v>177</v>
      </c>
      <c r="N11" s="11">
        <f t="shared" si="2"/>
        <v>0.07905314872711032</v>
      </c>
      <c r="O11" s="10">
        <v>429</v>
      </c>
      <c r="P11" s="11">
        <v>0.19160339437248772</v>
      </c>
      <c r="Q11" s="10">
        <v>0</v>
      </c>
      <c r="R11" s="14">
        <v>0</v>
      </c>
      <c r="S11" s="15">
        <v>2239</v>
      </c>
      <c r="T11" s="10">
        <v>1673</v>
      </c>
      <c r="U11" s="12">
        <v>0.7472085752568112</v>
      </c>
      <c r="V11" s="10">
        <f t="shared" si="3"/>
        <v>137</v>
      </c>
      <c r="W11" s="12">
        <f t="shared" si="4"/>
        <v>0.0611880303707012</v>
      </c>
      <c r="X11" s="10">
        <v>566</v>
      </c>
      <c r="Y11" s="12">
        <v>0.25279142474318894</v>
      </c>
      <c r="Z11" s="10">
        <v>0</v>
      </c>
      <c r="AA11" s="48">
        <v>0</v>
      </c>
    </row>
    <row r="12" spans="1:27" ht="15">
      <c r="A12" s="319"/>
      <c r="B12" s="397">
        <v>2007</v>
      </c>
      <c r="C12" s="16">
        <v>2465</v>
      </c>
      <c r="D12" s="10">
        <v>2203</v>
      </c>
      <c r="E12" s="288">
        <v>0.893711967545639</v>
      </c>
      <c r="F12" s="10">
        <v>262</v>
      </c>
      <c r="G12" s="9">
        <f t="shared" si="0"/>
        <v>0.10628803245436105</v>
      </c>
      <c r="H12" s="10">
        <v>262</v>
      </c>
      <c r="I12" s="17">
        <v>0.10628803245436105</v>
      </c>
      <c r="J12" s="13">
        <v>2465</v>
      </c>
      <c r="K12" s="10">
        <v>1983</v>
      </c>
      <c r="L12" s="11">
        <v>0.8044624746450304</v>
      </c>
      <c r="M12" s="10">
        <f t="shared" si="1"/>
        <v>220</v>
      </c>
      <c r="N12" s="11">
        <f t="shared" si="2"/>
        <v>0.08924949290060852</v>
      </c>
      <c r="O12" s="10">
        <v>482</v>
      </c>
      <c r="P12" s="11">
        <v>0.19553752535496957</v>
      </c>
      <c r="Q12" s="10">
        <v>0</v>
      </c>
      <c r="R12" s="14">
        <v>0</v>
      </c>
      <c r="S12" s="15">
        <v>2465</v>
      </c>
      <c r="T12" s="10">
        <v>1779</v>
      </c>
      <c r="U12" s="12">
        <v>0.7217038539553752</v>
      </c>
      <c r="V12" s="10">
        <f t="shared" si="3"/>
        <v>204</v>
      </c>
      <c r="W12" s="12">
        <f t="shared" si="4"/>
        <v>0.08275862068965517</v>
      </c>
      <c r="X12" s="10">
        <v>686</v>
      </c>
      <c r="Y12" s="12">
        <v>0.27829614604462477</v>
      </c>
      <c r="Z12" s="10">
        <v>0</v>
      </c>
      <c r="AA12" s="48">
        <v>0</v>
      </c>
    </row>
    <row r="13" spans="1:27" ht="15">
      <c r="A13" s="319"/>
      <c r="B13" s="397">
        <v>2008</v>
      </c>
      <c r="C13" s="16">
        <v>2448</v>
      </c>
      <c r="D13" s="10">
        <v>2134</v>
      </c>
      <c r="E13" s="288">
        <v>0.8717320261437908</v>
      </c>
      <c r="F13" s="10">
        <v>314</v>
      </c>
      <c r="G13" s="9">
        <f t="shared" si="0"/>
        <v>0.12826797385620914</v>
      </c>
      <c r="H13" s="10">
        <v>314</v>
      </c>
      <c r="I13" s="17">
        <v>0.12826797385620914</v>
      </c>
      <c r="J13" s="13">
        <v>2448</v>
      </c>
      <c r="K13" s="10">
        <v>1861</v>
      </c>
      <c r="L13" s="11">
        <v>0.7602124183006534</v>
      </c>
      <c r="M13" s="10">
        <f t="shared" si="1"/>
        <v>273</v>
      </c>
      <c r="N13" s="11">
        <f t="shared" si="2"/>
        <v>0.11151960784313726</v>
      </c>
      <c r="O13" s="10">
        <v>587</v>
      </c>
      <c r="P13" s="11">
        <v>0.23978758169934639</v>
      </c>
      <c r="Q13" s="10">
        <v>0</v>
      </c>
      <c r="R13" s="14">
        <v>0</v>
      </c>
      <c r="S13" s="15">
        <v>2448</v>
      </c>
      <c r="T13" s="10">
        <v>1642</v>
      </c>
      <c r="U13" s="12">
        <v>0.670751633986928</v>
      </c>
      <c r="V13" s="10">
        <f t="shared" si="3"/>
        <v>219</v>
      </c>
      <c r="W13" s="12">
        <f t="shared" si="4"/>
        <v>0.08946078431372549</v>
      </c>
      <c r="X13" s="10">
        <v>806</v>
      </c>
      <c r="Y13" s="12">
        <v>0.3292483660130719</v>
      </c>
      <c r="Z13" s="10">
        <v>0</v>
      </c>
      <c r="AA13" s="48">
        <v>0</v>
      </c>
    </row>
    <row r="14" spans="1:27" ht="15">
      <c r="A14" s="319"/>
      <c r="B14" s="397">
        <v>2009</v>
      </c>
      <c r="C14" s="16">
        <v>2418</v>
      </c>
      <c r="D14" s="10">
        <v>2006</v>
      </c>
      <c r="E14" s="288">
        <v>0.8296112489660876</v>
      </c>
      <c r="F14" s="10">
        <v>412</v>
      </c>
      <c r="G14" s="9">
        <f t="shared" si="0"/>
        <v>0.17038875103391232</v>
      </c>
      <c r="H14" s="10">
        <v>412</v>
      </c>
      <c r="I14" s="17">
        <v>0.1703887510339123</v>
      </c>
      <c r="J14" s="13">
        <v>2418</v>
      </c>
      <c r="K14" s="10">
        <v>1710</v>
      </c>
      <c r="L14" s="11">
        <v>0.707196029776675</v>
      </c>
      <c r="M14" s="10">
        <f t="shared" si="1"/>
        <v>296</v>
      </c>
      <c r="N14" s="11">
        <f t="shared" si="2"/>
        <v>0.12241521918941274</v>
      </c>
      <c r="O14" s="10">
        <v>708</v>
      </c>
      <c r="P14" s="11">
        <v>0.29280397022332505</v>
      </c>
      <c r="Q14" s="10">
        <v>0</v>
      </c>
      <c r="R14" s="14">
        <v>0</v>
      </c>
      <c r="S14" s="15">
        <v>2418</v>
      </c>
      <c r="T14" s="10">
        <v>1564</v>
      </c>
      <c r="U14" s="12">
        <v>0.6468155500413565</v>
      </c>
      <c r="V14" s="10">
        <f t="shared" si="3"/>
        <v>146</v>
      </c>
      <c r="W14" s="12">
        <f t="shared" si="4"/>
        <v>0.060380479735318446</v>
      </c>
      <c r="X14" s="10">
        <v>854</v>
      </c>
      <c r="Y14" s="12">
        <v>0.35318444995864356</v>
      </c>
      <c r="Z14" s="10">
        <v>0</v>
      </c>
      <c r="AA14" s="48">
        <v>0</v>
      </c>
    </row>
    <row r="15" spans="1:27" ht="15">
      <c r="A15" s="319"/>
      <c r="B15" s="397">
        <v>2010</v>
      </c>
      <c r="C15" s="16">
        <v>2031</v>
      </c>
      <c r="D15" s="10">
        <v>1755</v>
      </c>
      <c r="E15" s="288">
        <v>0.8641063515509602</v>
      </c>
      <c r="F15" s="10">
        <v>276</v>
      </c>
      <c r="G15" s="9">
        <f t="shared" si="0"/>
        <v>0.1358936484490399</v>
      </c>
      <c r="H15" s="10">
        <v>276</v>
      </c>
      <c r="I15" s="17">
        <v>0.1358936484490399</v>
      </c>
      <c r="J15" s="13">
        <v>2031</v>
      </c>
      <c r="K15" s="10">
        <v>1562</v>
      </c>
      <c r="L15" s="11">
        <v>0.7690792712949286</v>
      </c>
      <c r="M15" s="10">
        <f t="shared" si="1"/>
        <v>193</v>
      </c>
      <c r="N15" s="11">
        <f t="shared" si="2"/>
        <v>0.09502708025603152</v>
      </c>
      <c r="O15" s="10">
        <v>469</v>
      </c>
      <c r="P15" s="11">
        <v>0.23092072870507138</v>
      </c>
      <c r="Q15" s="10">
        <v>0</v>
      </c>
      <c r="R15" s="14">
        <v>0</v>
      </c>
      <c r="S15" s="15">
        <v>2031</v>
      </c>
      <c r="T15" s="10">
        <v>1456</v>
      </c>
      <c r="U15" s="12">
        <v>0.7168882323978336</v>
      </c>
      <c r="V15" s="10">
        <f t="shared" si="3"/>
        <v>106</v>
      </c>
      <c r="W15" s="12">
        <f t="shared" si="4"/>
        <v>0.052191038897095025</v>
      </c>
      <c r="X15" s="10">
        <v>575</v>
      </c>
      <c r="Y15" s="12">
        <v>0.28311176760216644</v>
      </c>
      <c r="Z15" s="10">
        <v>0</v>
      </c>
      <c r="AA15" s="48">
        <v>0</v>
      </c>
    </row>
    <row r="16" spans="1:27" ht="15">
      <c r="A16" s="319"/>
      <c r="B16" s="397">
        <v>2011</v>
      </c>
      <c r="C16" s="16">
        <v>1774</v>
      </c>
      <c r="D16" s="10">
        <v>1551</v>
      </c>
      <c r="E16" s="288">
        <v>0.8742953776775648</v>
      </c>
      <c r="F16" s="10">
        <v>223</v>
      </c>
      <c r="G16" s="9">
        <f t="shared" si="0"/>
        <v>0.12570462232243518</v>
      </c>
      <c r="H16" s="10">
        <v>223</v>
      </c>
      <c r="I16" s="17">
        <v>0.12570462232243518</v>
      </c>
      <c r="J16" s="13">
        <v>1774</v>
      </c>
      <c r="K16" s="10">
        <v>1417</v>
      </c>
      <c r="L16" s="11">
        <v>0.798759864712514</v>
      </c>
      <c r="M16" s="10">
        <f t="shared" si="1"/>
        <v>134</v>
      </c>
      <c r="N16" s="11">
        <f t="shared" si="2"/>
        <v>0.07553551296505073</v>
      </c>
      <c r="O16" s="10">
        <v>357</v>
      </c>
      <c r="P16" s="11">
        <v>0.2012401352874859</v>
      </c>
      <c r="Q16" s="10">
        <v>0</v>
      </c>
      <c r="R16" s="14">
        <v>0</v>
      </c>
      <c r="S16" s="15">
        <v>1774</v>
      </c>
      <c r="T16" s="10">
        <v>1317</v>
      </c>
      <c r="U16" s="12">
        <v>0.742</v>
      </c>
      <c r="V16" s="10">
        <v>457</v>
      </c>
      <c r="W16" s="12">
        <f t="shared" si="4"/>
        <v>0.2576099210822999</v>
      </c>
      <c r="X16" s="10">
        <v>814</v>
      </c>
      <c r="Y16" s="12">
        <v>0.4588</v>
      </c>
      <c r="Z16" s="10">
        <v>0</v>
      </c>
      <c r="AA16" s="48">
        <v>0</v>
      </c>
    </row>
    <row r="17" spans="1:27" ht="15">
      <c r="A17" s="320"/>
      <c r="B17" s="397">
        <v>2012</v>
      </c>
      <c r="C17" s="16">
        <v>1751</v>
      </c>
      <c r="D17" s="10">
        <v>1564</v>
      </c>
      <c r="E17" s="288">
        <v>0.8932038834951457</v>
      </c>
      <c r="F17" s="10">
        <v>187</v>
      </c>
      <c r="G17" s="9">
        <f t="shared" si="0"/>
        <v>0.10679611650485436</v>
      </c>
      <c r="H17" s="10">
        <v>187</v>
      </c>
      <c r="I17" s="17">
        <v>0.10679611650485436</v>
      </c>
      <c r="J17" s="13">
        <v>1751</v>
      </c>
      <c r="K17" s="10">
        <v>1416</v>
      </c>
      <c r="L17" s="11">
        <v>0.809</v>
      </c>
      <c r="M17" s="10">
        <v>335</v>
      </c>
      <c r="N17" s="11">
        <f t="shared" si="2"/>
        <v>0.19131924614505996</v>
      </c>
      <c r="O17" s="10">
        <f>H17+M17</f>
        <v>522</v>
      </c>
      <c r="P17" s="11">
        <f>O17/J17</f>
        <v>0.29811536264991434</v>
      </c>
      <c r="Q17" s="10">
        <v>0</v>
      </c>
      <c r="R17" s="14">
        <v>0</v>
      </c>
      <c r="S17" s="15">
        <v>1751</v>
      </c>
      <c r="T17" s="10">
        <v>0</v>
      </c>
      <c r="U17" s="12">
        <v>0</v>
      </c>
      <c r="V17" s="10">
        <v>0</v>
      </c>
      <c r="W17" s="12">
        <f>V17/S17</f>
        <v>0</v>
      </c>
      <c r="X17" s="10">
        <v>0</v>
      </c>
      <c r="Y17" s="12">
        <v>0</v>
      </c>
      <c r="Z17" s="10">
        <v>1751</v>
      </c>
      <c r="AA17" s="48">
        <v>1</v>
      </c>
    </row>
    <row r="18" spans="1:27" ht="15.75" thickBot="1">
      <c r="A18" s="320"/>
      <c r="B18" s="398">
        <v>2013</v>
      </c>
      <c r="C18" s="126">
        <v>1851</v>
      </c>
      <c r="D18" s="88">
        <v>1698</v>
      </c>
      <c r="E18" s="289">
        <v>0.917</v>
      </c>
      <c r="F18" s="88">
        <v>153</v>
      </c>
      <c r="G18" s="89">
        <f t="shared" si="0"/>
        <v>0.08265802269043761</v>
      </c>
      <c r="H18" s="88">
        <v>153</v>
      </c>
      <c r="I18" s="97">
        <v>0.083</v>
      </c>
      <c r="J18" s="90">
        <v>1851</v>
      </c>
      <c r="K18" s="88"/>
      <c r="L18" s="92"/>
      <c r="M18" s="88"/>
      <c r="N18" s="92"/>
      <c r="O18" s="88"/>
      <c r="P18" s="92"/>
      <c r="Q18" s="88">
        <v>1851</v>
      </c>
      <c r="R18" s="93">
        <v>1</v>
      </c>
      <c r="S18" s="94">
        <v>1851</v>
      </c>
      <c r="T18" s="88"/>
      <c r="U18" s="95"/>
      <c r="V18" s="88"/>
      <c r="W18" s="95"/>
      <c r="X18" s="88"/>
      <c r="Y18" s="95"/>
      <c r="Z18" s="88">
        <v>1851</v>
      </c>
      <c r="AA18" s="96">
        <v>1</v>
      </c>
    </row>
    <row r="19" spans="1:27" ht="15.75" thickBot="1">
      <c r="A19" s="299" t="s">
        <v>77</v>
      </c>
      <c r="B19" s="300"/>
      <c r="C19" s="110"/>
      <c r="D19" s="111"/>
      <c r="E19" s="290">
        <f>AVERAGE(E5:E18)</f>
        <v>0.8686000582129945</v>
      </c>
      <c r="F19" s="111"/>
      <c r="G19" s="112">
        <f>AVERAGE(G5:G18)</f>
        <v>0.13137551483632223</v>
      </c>
      <c r="H19" s="111"/>
      <c r="I19" s="113">
        <f>AVERAGE(I5:I18)</f>
        <v>0.13139994178700526</v>
      </c>
      <c r="J19" s="114"/>
      <c r="K19" s="115"/>
      <c r="L19" s="112">
        <f>AVERAGE(L5:L17)</f>
        <v>0.7763905915560331</v>
      </c>
      <c r="M19" s="111"/>
      <c r="N19" s="112">
        <f>AVERAGE(N5:N17)</f>
        <v>0.09672603749256997</v>
      </c>
      <c r="O19" s="111"/>
      <c r="P19" s="112">
        <f>AVERAGE(P5:P17)</f>
        <v>0.23184905172472947</v>
      </c>
      <c r="Q19" s="111"/>
      <c r="R19" s="116"/>
      <c r="S19" s="117"/>
      <c r="T19" s="111"/>
      <c r="U19" s="112">
        <f>AVERAGE(U5:U16)</f>
        <v>0.7100089361554046</v>
      </c>
      <c r="V19" s="111"/>
      <c r="W19" s="112">
        <f>AVERAGE(W5:W16)</f>
        <v>0.08040170939444667</v>
      </c>
      <c r="X19" s="111"/>
      <c r="Y19" s="112">
        <f>AVERAGE(Y5:Y16)</f>
        <v>0.30672439717792865</v>
      </c>
      <c r="Z19" s="111"/>
      <c r="AA19" s="118"/>
    </row>
    <row r="20" spans="1:27" ht="16.5" thickBot="1" thickTop="1">
      <c r="A20" s="294" t="s">
        <v>71</v>
      </c>
      <c r="B20" s="295"/>
      <c r="C20" s="80"/>
      <c r="D20" s="74"/>
      <c r="E20" s="291">
        <f>_xlfn.STDEV.P(E5:E18)</f>
        <v>0.02353936392975052</v>
      </c>
      <c r="F20" s="74"/>
      <c r="G20" s="75">
        <f>_xlfn.STDEV.P(G5:G18)</f>
        <v>0.02358969980704244</v>
      </c>
      <c r="H20" s="74"/>
      <c r="I20" s="76">
        <f>_xlfn.STDEV.P(I5:I18)</f>
        <v>0.023539363929750503</v>
      </c>
      <c r="J20" s="73"/>
      <c r="K20" s="74"/>
      <c r="L20" s="75">
        <f>_xlfn.STDEV.P(L5:L17)</f>
        <v>0.026339996801555302</v>
      </c>
      <c r="M20" s="74"/>
      <c r="N20" s="75">
        <f>_xlfn.STDEV.P(N5:N17)</f>
        <v>0.03089795270859546</v>
      </c>
      <c r="O20" s="74"/>
      <c r="P20" s="75">
        <f>_xlfn.STDEV.P(P5:P17)</f>
        <v>0.031162738998467426</v>
      </c>
      <c r="Q20" s="74"/>
      <c r="R20" s="77"/>
      <c r="S20" s="78"/>
      <c r="T20" s="74"/>
      <c r="U20" s="75">
        <f>_xlfn.STDEV.P(U5:U16)</f>
        <v>0.026493047333537294</v>
      </c>
      <c r="V20" s="74"/>
      <c r="W20" s="75">
        <f>_xlfn.STDEV.P(W5:W16)</f>
        <v>0.05454608942465669</v>
      </c>
      <c r="X20" s="74"/>
      <c r="Y20" s="75">
        <f>_xlfn.STDEV.P(Y5:Y16)</f>
        <v>0.0520701082763113</v>
      </c>
      <c r="Z20" s="74"/>
      <c r="AA20" s="79"/>
    </row>
    <row r="21" spans="1:27" ht="16.5" thickBot="1" thickTop="1">
      <c r="A21" s="301" t="s">
        <v>75</v>
      </c>
      <c r="B21" s="302"/>
      <c r="C21" s="119"/>
      <c r="D21" s="107"/>
      <c r="E21" s="108">
        <f>SLOPE(E5:E18,$B$5:$B$18)</f>
        <v>0.005624712170616795</v>
      </c>
      <c r="F21" s="107"/>
      <c r="G21" s="108">
        <f>SLOPE(G5:G18,$B$5:$B$18)</f>
        <v>-0.005661352596641322</v>
      </c>
      <c r="H21" s="107"/>
      <c r="I21" s="120">
        <f>SLOPE(I5:I18,$B$5:$B$18)</f>
        <v>-0.005624712170616779</v>
      </c>
      <c r="J21" s="121"/>
      <c r="K21" s="107"/>
      <c r="L21" s="108">
        <f>SLOPE(L5:L17,$B$5:$B$17)</f>
        <v>0.00572037735796239</v>
      </c>
      <c r="M21" s="107"/>
      <c r="N21" s="108">
        <f>SLOPE(N5:N17,$B$5:$B$17)</f>
        <v>0.010714524075846181</v>
      </c>
      <c r="O21" s="107"/>
      <c r="P21" s="108">
        <f>SLOPE(P5:P17,$B$5:$B$17)</f>
        <v>0.009581817306311108</v>
      </c>
      <c r="Q21" s="107"/>
      <c r="R21" s="122"/>
      <c r="S21" s="106"/>
      <c r="T21" s="107"/>
      <c r="U21" s="108">
        <f>SLOPE(U5:U16,$B$5:$B$16)</f>
        <v>0.008672889050015519</v>
      </c>
      <c r="V21" s="107"/>
      <c r="W21" s="108">
        <f>SLOPE(W5:W16,$B$5:$B$16)</f>
        <v>0.0312432855368659</v>
      </c>
      <c r="X21" s="107"/>
      <c r="Y21" s="108">
        <f>SLOPE(Y5:Y16,$B$5:$B$16)</f>
        <v>0.0314871109499845</v>
      </c>
      <c r="Z21" s="107"/>
      <c r="AA21" s="109"/>
    </row>
    <row r="22" spans="1:27" ht="15">
      <c r="A22" s="298" t="s">
        <v>79</v>
      </c>
      <c r="B22" s="402" t="s">
        <v>1</v>
      </c>
      <c r="C22" s="18">
        <v>218</v>
      </c>
      <c r="D22" s="19">
        <v>168</v>
      </c>
      <c r="E22" s="292">
        <v>0.7706422018348624</v>
      </c>
      <c r="F22" s="19">
        <v>50</v>
      </c>
      <c r="G22" s="20">
        <v>0.22935779816513763</v>
      </c>
      <c r="H22" s="19">
        <v>50</v>
      </c>
      <c r="I22" s="127">
        <v>0.22935779816513763</v>
      </c>
      <c r="J22" s="21">
        <v>218</v>
      </c>
      <c r="K22" s="22">
        <v>151</v>
      </c>
      <c r="L22" s="23">
        <v>0.6926605504587156</v>
      </c>
      <c r="M22" s="22">
        <f aca="true" t="shared" si="5" ref="M22:M33">D22-K22</f>
        <v>17</v>
      </c>
      <c r="N22" s="23">
        <f aca="true" t="shared" si="6" ref="N22:N34">M22/C22</f>
        <v>0.0779816513761468</v>
      </c>
      <c r="O22" s="22">
        <v>67</v>
      </c>
      <c r="P22" s="23">
        <v>0.3073394495412844</v>
      </c>
      <c r="Q22" s="22">
        <v>0</v>
      </c>
      <c r="R22" s="24">
        <v>0</v>
      </c>
      <c r="S22" s="25">
        <v>218</v>
      </c>
      <c r="T22" s="22">
        <v>132</v>
      </c>
      <c r="U22" s="26">
        <v>0.6055045871559632</v>
      </c>
      <c r="V22" s="22">
        <f aca="true" t="shared" si="7" ref="V22:V32">K22-T22</f>
        <v>19</v>
      </c>
      <c r="W22" s="26">
        <f aca="true" t="shared" si="8" ref="W22:W34">V22/C22</f>
        <v>0.0871559633027523</v>
      </c>
      <c r="X22" s="22">
        <v>86</v>
      </c>
      <c r="Y22" s="26">
        <v>0.3944954128440367</v>
      </c>
      <c r="Z22" s="22">
        <v>0</v>
      </c>
      <c r="AA22" s="50">
        <v>0</v>
      </c>
    </row>
    <row r="23" spans="1:27" ht="15">
      <c r="A23" s="298"/>
      <c r="B23" s="403" t="s">
        <v>2</v>
      </c>
      <c r="C23" s="16">
        <v>193</v>
      </c>
      <c r="D23" s="10">
        <v>144</v>
      </c>
      <c r="E23" s="288">
        <v>0.7461139896373057</v>
      </c>
      <c r="F23" s="10">
        <v>49</v>
      </c>
      <c r="G23" s="9">
        <v>0.2538860103626943</v>
      </c>
      <c r="H23" s="10">
        <v>49</v>
      </c>
      <c r="I23" s="128">
        <v>0.2538860103626943</v>
      </c>
      <c r="J23" s="13">
        <v>193</v>
      </c>
      <c r="K23" s="3">
        <v>126</v>
      </c>
      <c r="L23" s="11">
        <v>0.6528497409326426</v>
      </c>
      <c r="M23" s="3">
        <f t="shared" si="5"/>
        <v>18</v>
      </c>
      <c r="N23" s="11">
        <f t="shared" si="6"/>
        <v>0.09326424870466321</v>
      </c>
      <c r="O23" s="3">
        <v>67</v>
      </c>
      <c r="P23" s="11">
        <v>0.3471502590673575</v>
      </c>
      <c r="Q23" s="3">
        <v>0</v>
      </c>
      <c r="R23" s="14">
        <v>0</v>
      </c>
      <c r="S23" s="15">
        <v>193</v>
      </c>
      <c r="T23" s="3">
        <v>110</v>
      </c>
      <c r="U23" s="12">
        <v>0.5699481865284974</v>
      </c>
      <c r="V23" s="3">
        <f t="shared" si="7"/>
        <v>16</v>
      </c>
      <c r="W23" s="26">
        <f t="shared" si="8"/>
        <v>0.08290155440414508</v>
      </c>
      <c r="X23" s="3">
        <v>83</v>
      </c>
      <c r="Y23" s="12">
        <v>0.43005181347150256</v>
      </c>
      <c r="Z23" s="3">
        <v>0</v>
      </c>
      <c r="AA23" s="48">
        <v>0</v>
      </c>
    </row>
    <row r="24" spans="1:27" ht="15">
      <c r="A24" s="298"/>
      <c r="B24" s="403" t="s">
        <v>3</v>
      </c>
      <c r="C24" s="16">
        <v>193</v>
      </c>
      <c r="D24" s="10">
        <v>144</v>
      </c>
      <c r="E24" s="288">
        <v>0.7461139896373057</v>
      </c>
      <c r="F24" s="10">
        <v>49</v>
      </c>
      <c r="G24" s="9">
        <v>0.2538860103626943</v>
      </c>
      <c r="H24" s="10">
        <v>49</v>
      </c>
      <c r="I24" s="128">
        <v>0.2538860103626943</v>
      </c>
      <c r="J24" s="13">
        <v>193</v>
      </c>
      <c r="K24" s="3">
        <v>119</v>
      </c>
      <c r="L24" s="11">
        <v>0.616580310880829</v>
      </c>
      <c r="M24" s="3">
        <f t="shared" si="5"/>
        <v>25</v>
      </c>
      <c r="N24" s="11">
        <f t="shared" si="6"/>
        <v>0.12953367875647667</v>
      </c>
      <c r="O24" s="3">
        <v>74</v>
      </c>
      <c r="P24" s="11">
        <v>0.383419689119171</v>
      </c>
      <c r="Q24" s="3">
        <v>0</v>
      </c>
      <c r="R24" s="14">
        <v>0</v>
      </c>
      <c r="S24" s="15">
        <v>193</v>
      </c>
      <c r="T24" s="3">
        <v>109</v>
      </c>
      <c r="U24" s="12">
        <v>0.5647668393782384</v>
      </c>
      <c r="V24" s="3">
        <f t="shared" si="7"/>
        <v>10</v>
      </c>
      <c r="W24" s="26">
        <f t="shared" si="8"/>
        <v>0.05181347150259067</v>
      </c>
      <c r="X24" s="3">
        <v>84</v>
      </c>
      <c r="Y24" s="12">
        <v>0.43523316062176165</v>
      </c>
      <c r="Z24" s="3">
        <v>0</v>
      </c>
      <c r="AA24" s="48">
        <v>0</v>
      </c>
    </row>
    <row r="25" spans="1:27" ht="15">
      <c r="A25" s="298"/>
      <c r="B25" s="403" t="s">
        <v>4</v>
      </c>
      <c r="C25" s="16">
        <v>206</v>
      </c>
      <c r="D25" s="10">
        <v>160</v>
      </c>
      <c r="E25" s="288">
        <v>0.7766990291262136</v>
      </c>
      <c r="F25" s="10">
        <v>46</v>
      </c>
      <c r="G25" s="9">
        <v>0.2233009708737864</v>
      </c>
      <c r="H25" s="10">
        <v>46</v>
      </c>
      <c r="I25" s="128">
        <v>0.2233009708737864</v>
      </c>
      <c r="J25" s="13">
        <v>206</v>
      </c>
      <c r="K25" s="3">
        <v>134</v>
      </c>
      <c r="L25" s="11">
        <v>0.6504854368932038</v>
      </c>
      <c r="M25" s="3">
        <f t="shared" si="5"/>
        <v>26</v>
      </c>
      <c r="N25" s="11">
        <f t="shared" si="6"/>
        <v>0.1262135922330097</v>
      </c>
      <c r="O25" s="3">
        <v>72</v>
      </c>
      <c r="P25" s="11">
        <v>0.34951456310679613</v>
      </c>
      <c r="Q25" s="3">
        <v>0</v>
      </c>
      <c r="R25" s="14">
        <v>0</v>
      </c>
      <c r="S25" s="15">
        <v>206</v>
      </c>
      <c r="T25" s="3">
        <v>115</v>
      </c>
      <c r="U25" s="12">
        <v>0.558252427184466</v>
      </c>
      <c r="V25" s="3">
        <f t="shared" si="7"/>
        <v>19</v>
      </c>
      <c r="W25" s="26">
        <f t="shared" si="8"/>
        <v>0.09223300970873786</v>
      </c>
      <c r="X25" s="3">
        <v>91</v>
      </c>
      <c r="Y25" s="12">
        <v>0.44174757281553395</v>
      </c>
      <c r="Z25" s="3">
        <v>0</v>
      </c>
      <c r="AA25" s="48">
        <v>0</v>
      </c>
    </row>
    <row r="26" spans="1:27" ht="15">
      <c r="A26" s="298"/>
      <c r="B26" s="403" t="s">
        <v>5</v>
      </c>
      <c r="C26" s="16">
        <v>196</v>
      </c>
      <c r="D26" s="10">
        <v>143</v>
      </c>
      <c r="E26" s="288">
        <v>0.7295918367346939</v>
      </c>
      <c r="F26" s="10">
        <v>53</v>
      </c>
      <c r="G26" s="9">
        <v>0.27040816326530615</v>
      </c>
      <c r="H26" s="10">
        <v>53</v>
      </c>
      <c r="I26" s="128">
        <v>0.27040816326530615</v>
      </c>
      <c r="J26" s="13">
        <v>196</v>
      </c>
      <c r="K26" s="3">
        <v>128</v>
      </c>
      <c r="L26" s="11">
        <v>0.653061224489796</v>
      </c>
      <c r="M26" s="3">
        <f t="shared" si="5"/>
        <v>15</v>
      </c>
      <c r="N26" s="11">
        <f t="shared" si="6"/>
        <v>0.07653061224489796</v>
      </c>
      <c r="O26" s="3">
        <v>68</v>
      </c>
      <c r="P26" s="11">
        <v>0.3469387755102041</v>
      </c>
      <c r="Q26" s="3">
        <v>0</v>
      </c>
      <c r="R26" s="14">
        <v>0</v>
      </c>
      <c r="S26" s="15">
        <v>196</v>
      </c>
      <c r="T26" s="3">
        <v>116</v>
      </c>
      <c r="U26" s="12">
        <v>0.5918367346938775</v>
      </c>
      <c r="V26" s="3">
        <f t="shared" si="7"/>
        <v>12</v>
      </c>
      <c r="W26" s="26">
        <f t="shared" si="8"/>
        <v>0.061224489795918366</v>
      </c>
      <c r="X26" s="3">
        <v>80</v>
      </c>
      <c r="Y26" s="12">
        <v>0.40816326530612246</v>
      </c>
      <c r="Z26" s="3">
        <v>0</v>
      </c>
      <c r="AA26" s="48">
        <v>0</v>
      </c>
    </row>
    <row r="27" spans="1:27" ht="15">
      <c r="A27" s="298"/>
      <c r="B27" s="403" t="s">
        <v>6</v>
      </c>
      <c r="C27" s="16">
        <v>172</v>
      </c>
      <c r="D27" s="10">
        <v>134</v>
      </c>
      <c r="E27" s="288">
        <v>0.7790697674418605</v>
      </c>
      <c r="F27" s="10">
        <v>38</v>
      </c>
      <c r="G27" s="9">
        <v>0.22093023255813954</v>
      </c>
      <c r="H27" s="10">
        <v>38</v>
      </c>
      <c r="I27" s="128">
        <v>0.22093023255813954</v>
      </c>
      <c r="J27" s="13">
        <v>172</v>
      </c>
      <c r="K27" s="3">
        <v>118</v>
      </c>
      <c r="L27" s="11">
        <v>0.686046511627907</v>
      </c>
      <c r="M27" s="3">
        <f t="shared" si="5"/>
        <v>16</v>
      </c>
      <c r="N27" s="11">
        <f t="shared" si="6"/>
        <v>0.09302325581395349</v>
      </c>
      <c r="O27" s="3">
        <v>54</v>
      </c>
      <c r="P27" s="11">
        <v>0.313953488372093</v>
      </c>
      <c r="Q27" s="3">
        <v>0</v>
      </c>
      <c r="R27" s="14">
        <v>0</v>
      </c>
      <c r="S27" s="15">
        <v>172</v>
      </c>
      <c r="T27" s="3">
        <v>104</v>
      </c>
      <c r="U27" s="12">
        <v>0.6046511627906976</v>
      </c>
      <c r="V27" s="3">
        <f t="shared" si="7"/>
        <v>14</v>
      </c>
      <c r="W27" s="26">
        <f t="shared" si="8"/>
        <v>0.08139534883720931</v>
      </c>
      <c r="X27" s="3">
        <v>68</v>
      </c>
      <c r="Y27" s="12">
        <v>0.3953488372093023</v>
      </c>
      <c r="Z27" s="3">
        <v>0</v>
      </c>
      <c r="AA27" s="48">
        <v>0</v>
      </c>
    </row>
    <row r="28" spans="1:27" ht="15">
      <c r="A28" s="298"/>
      <c r="B28" s="403" t="s">
        <v>7</v>
      </c>
      <c r="C28" s="16">
        <v>196</v>
      </c>
      <c r="D28" s="10">
        <v>159</v>
      </c>
      <c r="E28" s="288">
        <v>0.8112244897959183</v>
      </c>
      <c r="F28" s="10">
        <v>37</v>
      </c>
      <c r="G28" s="9">
        <v>0.18877551020408162</v>
      </c>
      <c r="H28" s="10">
        <v>37</v>
      </c>
      <c r="I28" s="128">
        <v>0.18877551020408162</v>
      </c>
      <c r="J28" s="13">
        <v>196</v>
      </c>
      <c r="K28" s="3">
        <v>143</v>
      </c>
      <c r="L28" s="11">
        <v>0.7295918367346939</v>
      </c>
      <c r="M28" s="3">
        <f t="shared" si="5"/>
        <v>16</v>
      </c>
      <c r="N28" s="11">
        <f t="shared" si="6"/>
        <v>0.08163265306122448</v>
      </c>
      <c r="O28" s="3">
        <v>53</v>
      </c>
      <c r="P28" s="11">
        <v>0.27040816326530615</v>
      </c>
      <c r="Q28" s="3">
        <v>0</v>
      </c>
      <c r="R28" s="14">
        <v>0</v>
      </c>
      <c r="S28" s="15">
        <v>196</v>
      </c>
      <c r="T28" s="3">
        <v>133</v>
      </c>
      <c r="U28" s="12">
        <v>0.6785714285714286</v>
      </c>
      <c r="V28" s="3">
        <f t="shared" si="7"/>
        <v>10</v>
      </c>
      <c r="W28" s="26">
        <f t="shared" si="8"/>
        <v>0.05102040816326531</v>
      </c>
      <c r="X28" s="3">
        <v>63</v>
      </c>
      <c r="Y28" s="12">
        <v>0.32142857142857145</v>
      </c>
      <c r="Z28" s="3">
        <v>0</v>
      </c>
      <c r="AA28" s="48">
        <v>0</v>
      </c>
    </row>
    <row r="29" spans="1:27" ht="15">
      <c r="A29" s="298"/>
      <c r="B29" s="404">
        <v>2007</v>
      </c>
      <c r="C29" s="16">
        <v>208</v>
      </c>
      <c r="D29" s="10">
        <v>183</v>
      </c>
      <c r="E29" s="288">
        <v>0.8798076923076923</v>
      </c>
      <c r="F29" s="10">
        <v>25</v>
      </c>
      <c r="G29" s="9">
        <v>0.1201923076923077</v>
      </c>
      <c r="H29" s="10">
        <v>25</v>
      </c>
      <c r="I29" s="128">
        <v>0.1201923076923077</v>
      </c>
      <c r="J29" s="13">
        <v>208</v>
      </c>
      <c r="K29" s="3">
        <v>152</v>
      </c>
      <c r="L29" s="11">
        <v>0.7307692307692306</v>
      </c>
      <c r="M29" s="3">
        <f t="shared" si="5"/>
        <v>31</v>
      </c>
      <c r="N29" s="11">
        <f t="shared" si="6"/>
        <v>0.14903846153846154</v>
      </c>
      <c r="O29" s="3">
        <v>56</v>
      </c>
      <c r="P29" s="11">
        <v>0.2692307692307692</v>
      </c>
      <c r="Q29" s="3">
        <v>0</v>
      </c>
      <c r="R29" s="14">
        <v>0</v>
      </c>
      <c r="S29" s="15">
        <v>208</v>
      </c>
      <c r="T29" s="3">
        <v>133</v>
      </c>
      <c r="U29" s="12">
        <v>0.6394230769230769</v>
      </c>
      <c r="V29" s="3">
        <f t="shared" si="7"/>
        <v>19</v>
      </c>
      <c r="W29" s="26">
        <f t="shared" si="8"/>
        <v>0.09134615384615384</v>
      </c>
      <c r="X29" s="3">
        <v>75</v>
      </c>
      <c r="Y29" s="12">
        <v>0.3605769230769231</v>
      </c>
      <c r="Z29" s="3">
        <v>0</v>
      </c>
      <c r="AA29" s="48">
        <v>0</v>
      </c>
    </row>
    <row r="30" spans="1:27" ht="15">
      <c r="A30" s="298"/>
      <c r="B30" s="404">
        <v>2008</v>
      </c>
      <c r="C30" s="16">
        <v>236</v>
      </c>
      <c r="D30" s="10">
        <v>191</v>
      </c>
      <c r="E30" s="288">
        <v>0.809322033898305</v>
      </c>
      <c r="F30" s="10">
        <v>45</v>
      </c>
      <c r="G30" s="9">
        <v>0.1906779661016949</v>
      </c>
      <c r="H30" s="10">
        <v>45</v>
      </c>
      <c r="I30" s="128">
        <v>0.1906779661016949</v>
      </c>
      <c r="J30" s="13">
        <v>236</v>
      </c>
      <c r="K30" s="3">
        <v>158</v>
      </c>
      <c r="L30" s="11">
        <v>0.6694915254237288</v>
      </c>
      <c r="M30" s="3">
        <f t="shared" si="5"/>
        <v>33</v>
      </c>
      <c r="N30" s="11">
        <f t="shared" si="6"/>
        <v>0.13983050847457626</v>
      </c>
      <c r="O30" s="3">
        <v>78</v>
      </c>
      <c r="P30" s="11">
        <v>0.3305084745762712</v>
      </c>
      <c r="Q30" s="3">
        <v>0</v>
      </c>
      <c r="R30" s="14">
        <v>0</v>
      </c>
      <c r="S30" s="15">
        <v>236</v>
      </c>
      <c r="T30" s="3">
        <v>140</v>
      </c>
      <c r="U30" s="12">
        <v>0.5932203389830508</v>
      </c>
      <c r="V30" s="3">
        <f t="shared" si="7"/>
        <v>18</v>
      </c>
      <c r="W30" s="26">
        <f t="shared" si="8"/>
        <v>0.07627118644067797</v>
      </c>
      <c r="X30" s="3">
        <v>96</v>
      </c>
      <c r="Y30" s="12">
        <v>0.4067796610169492</v>
      </c>
      <c r="Z30" s="3">
        <v>0</v>
      </c>
      <c r="AA30" s="48">
        <v>0</v>
      </c>
    </row>
    <row r="31" spans="1:27" ht="15">
      <c r="A31" s="298"/>
      <c r="B31" s="404">
        <v>2009</v>
      </c>
      <c r="C31" s="16">
        <v>209</v>
      </c>
      <c r="D31" s="10">
        <v>154</v>
      </c>
      <c r="E31" s="288">
        <v>0.7368421052631579</v>
      </c>
      <c r="F31" s="10">
        <v>55</v>
      </c>
      <c r="G31" s="9">
        <v>0.2631578947368421</v>
      </c>
      <c r="H31" s="10">
        <v>55</v>
      </c>
      <c r="I31" s="128">
        <v>0.2631578947368421</v>
      </c>
      <c r="J31" s="13">
        <v>209</v>
      </c>
      <c r="K31" s="3">
        <v>127</v>
      </c>
      <c r="L31" s="11">
        <v>0.6076555023923444</v>
      </c>
      <c r="M31" s="3">
        <f t="shared" si="5"/>
        <v>27</v>
      </c>
      <c r="N31" s="11">
        <f t="shared" si="6"/>
        <v>0.1291866028708134</v>
      </c>
      <c r="O31" s="3">
        <v>82</v>
      </c>
      <c r="P31" s="11">
        <v>0.3923444976076555</v>
      </c>
      <c r="Q31" s="3">
        <v>0</v>
      </c>
      <c r="R31" s="14">
        <v>0</v>
      </c>
      <c r="S31" s="15">
        <v>209</v>
      </c>
      <c r="T31" s="3">
        <v>115</v>
      </c>
      <c r="U31" s="12">
        <v>0.5502392344497608</v>
      </c>
      <c r="V31" s="3">
        <f t="shared" si="7"/>
        <v>12</v>
      </c>
      <c r="W31" s="26">
        <f t="shared" si="8"/>
        <v>0.05741626794258373</v>
      </c>
      <c r="X31" s="3">
        <v>94</v>
      </c>
      <c r="Y31" s="12">
        <v>0.44976076555023925</v>
      </c>
      <c r="Z31" s="3">
        <v>0</v>
      </c>
      <c r="AA31" s="48">
        <v>0</v>
      </c>
    </row>
    <row r="32" spans="1:27" ht="15">
      <c r="A32" s="298"/>
      <c r="B32" s="404">
        <v>2010</v>
      </c>
      <c r="C32" s="16">
        <v>236</v>
      </c>
      <c r="D32" s="10">
        <v>195</v>
      </c>
      <c r="E32" s="288">
        <v>0.8262711864406779</v>
      </c>
      <c r="F32" s="10">
        <v>41</v>
      </c>
      <c r="G32" s="9">
        <v>0.17372881355932204</v>
      </c>
      <c r="H32" s="10">
        <v>41</v>
      </c>
      <c r="I32" s="128">
        <v>0.17372881355932204</v>
      </c>
      <c r="J32" s="13">
        <v>236</v>
      </c>
      <c r="K32" s="3">
        <v>169</v>
      </c>
      <c r="L32" s="11">
        <v>0.7161016949152542</v>
      </c>
      <c r="M32" s="3">
        <f t="shared" si="5"/>
        <v>26</v>
      </c>
      <c r="N32" s="11">
        <f t="shared" si="6"/>
        <v>0.11016949152542373</v>
      </c>
      <c r="O32" s="3">
        <v>67</v>
      </c>
      <c r="P32" s="11">
        <v>0.2838983050847458</v>
      </c>
      <c r="Q32" s="3">
        <v>0</v>
      </c>
      <c r="R32" s="14">
        <v>0</v>
      </c>
      <c r="S32" s="15">
        <v>236</v>
      </c>
      <c r="T32" s="3">
        <v>150</v>
      </c>
      <c r="U32" s="12">
        <v>0.635593220338983</v>
      </c>
      <c r="V32" s="3">
        <f t="shared" si="7"/>
        <v>19</v>
      </c>
      <c r="W32" s="26">
        <f t="shared" si="8"/>
        <v>0.08050847457627118</v>
      </c>
      <c r="X32" s="3">
        <v>86</v>
      </c>
      <c r="Y32" s="12">
        <v>0.364406779661017</v>
      </c>
      <c r="Z32" s="3">
        <v>0</v>
      </c>
      <c r="AA32" s="48">
        <v>0</v>
      </c>
    </row>
    <row r="33" spans="1:27" ht="15">
      <c r="A33" s="298"/>
      <c r="B33" s="404">
        <v>2011</v>
      </c>
      <c r="C33" s="16">
        <v>207</v>
      </c>
      <c r="D33" s="10">
        <v>174</v>
      </c>
      <c r="E33" s="288">
        <v>0.8405797101449275</v>
      </c>
      <c r="F33" s="10">
        <v>33</v>
      </c>
      <c r="G33" s="9">
        <v>0.15942028985507245</v>
      </c>
      <c r="H33" s="10">
        <v>33</v>
      </c>
      <c r="I33" s="128">
        <v>0.15942028985507245</v>
      </c>
      <c r="J33" s="13">
        <v>207</v>
      </c>
      <c r="K33" s="3">
        <v>154</v>
      </c>
      <c r="L33" s="11">
        <v>0.7439613526570048</v>
      </c>
      <c r="M33" s="3">
        <f t="shared" si="5"/>
        <v>20</v>
      </c>
      <c r="N33" s="11">
        <f t="shared" si="6"/>
        <v>0.0966183574879227</v>
      </c>
      <c r="O33" s="3">
        <v>53</v>
      </c>
      <c r="P33" s="11">
        <v>0.2560386473429952</v>
      </c>
      <c r="Q33" s="3">
        <v>0</v>
      </c>
      <c r="R33" s="14">
        <v>0</v>
      </c>
      <c r="S33" s="15">
        <v>207</v>
      </c>
      <c r="T33" s="3">
        <v>148</v>
      </c>
      <c r="U33" s="12">
        <v>0.715</v>
      </c>
      <c r="V33" s="3">
        <v>59</v>
      </c>
      <c r="W33" s="26">
        <f t="shared" si="8"/>
        <v>0.28502415458937197</v>
      </c>
      <c r="X33" s="3">
        <v>112</v>
      </c>
      <c r="Y33" s="12">
        <v>0.541</v>
      </c>
      <c r="Z33" s="3">
        <v>0</v>
      </c>
      <c r="AA33" s="48">
        <v>0</v>
      </c>
    </row>
    <row r="34" spans="1:27" ht="15">
      <c r="A34" s="298"/>
      <c r="B34" s="405">
        <v>2012</v>
      </c>
      <c r="C34" s="87">
        <v>232</v>
      </c>
      <c r="D34" s="88">
        <v>193</v>
      </c>
      <c r="E34" s="289">
        <v>0.8318965517241379</v>
      </c>
      <c r="F34" s="88">
        <v>39</v>
      </c>
      <c r="G34" s="89">
        <v>0.16810344827586207</v>
      </c>
      <c r="H34" s="88">
        <v>39</v>
      </c>
      <c r="I34" s="129">
        <v>0.16810344827586207</v>
      </c>
      <c r="J34" s="90">
        <v>232</v>
      </c>
      <c r="K34" s="91">
        <v>171</v>
      </c>
      <c r="L34" s="92">
        <v>0.737</v>
      </c>
      <c r="M34" s="91">
        <v>61</v>
      </c>
      <c r="N34" s="11">
        <f t="shared" si="6"/>
        <v>0.2629310344827586</v>
      </c>
      <c r="O34" s="91">
        <v>100</v>
      </c>
      <c r="P34" s="92">
        <v>0.431</v>
      </c>
      <c r="Q34" s="91">
        <v>0</v>
      </c>
      <c r="R34" s="14">
        <v>0</v>
      </c>
      <c r="S34" s="94">
        <v>232</v>
      </c>
      <c r="T34" s="91">
        <v>0</v>
      </c>
      <c r="U34" s="95">
        <v>0</v>
      </c>
      <c r="V34" s="91">
        <v>0</v>
      </c>
      <c r="W34" s="26">
        <f t="shared" si="8"/>
        <v>0</v>
      </c>
      <c r="X34" s="91">
        <v>0</v>
      </c>
      <c r="Y34" s="95">
        <v>0</v>
      </c>
      <c r="Z34" s="91">
        <v>232</v>
      </c>
      <c r="AA34" s="96">
        <v>1</v>
      </c>
    </row>
    <row r="35" spans="1:27" ht="15.75" thickBot="1">
      <c r="A35" s="298"/>
      <c r="B35" s="406">
        <v>2013</v>
      </c>
      <c r="C35" s="126">
        <v>227</v>
      </c>
      <c r="D35" s="88">
        <v>203</v>
      </c>
      <c r="E35" s="289">
        <v>0.894</v>
      </c>
      <c r="F35" s="88">
        <v>24</v>
      </c>
      <c r="G35" s="89">
        <v>0.106</v>
      </c>
      <c r="H35" s="88">
        <v>39</v>
      </c>
      <c r="I35" s="129">
        <v>0.106</v>
      </c>
      <c r="J35" s="90">
        <v>227</v>
      </c>
      <c r="K35" s="91"/>
      <c r="L35" s="92"/>
      <c r="M35" s="91"/>
      <c r="N35" s="92"/>
      <c r="O35" s="91"/>
      <c r="P35" s="92"/>
      <c r="Q35" s="91">
        <v>227</v>
      </c>
      <c r="R35" s="93">
        <v>1</v>
      </c>
      <c r="S35" s="94">
        <v>227</v>
      </c>
      <c r="T35" s="91"/>
      <c r="U35" s="95"/>
      <c r="V35" s="91"/>
      <c r="W35" s="26"/>
      <c r="X35" s="91"/>
      <c r="Y35" s="95"/>
      <c r="Z35" s="91">
        <v>227</v>
      </c>
      <c r="AA35" s="96">
        <v>1</v>
      </c>
    </row>
    <row r="36" spans="1:27" ht="15.75" thickBot="1">
      <c r="A36" s="299" t="s">
        <v>77</v>
      </c>
      <c r="B36" s="300"/>
      <c r="C36" s="110"/>
      <c r="D36" s="111"/>
      <c r="E36" s="290">
        <f>AVERAGE(E22:E35)</f>
        <v>0.7984410417133614</v>
      </c>
      <c r="F36" s="111"/>
      <c r="G36" s="112">
        <f>AVERAGE(G22:G35)</f>
        <v>0.20155895828663864</v>
      </c>
      <c r="H36" s="111"/>
      <c r="I36" s="113">
        <f>AVERAGE(I22:I35)</f>
        <v>0.20155895828663864</v>
      </c>
      <c r="J36" s="114"/>
      <c r="K36" s="115"/>
      <c r="L36" s="112">
        <f>AVERAGE(L22:L34)</f>
        <v>0.6835580706288731</v>
      </c>
      <c r="M36" s="111"/>
      <c r="N36" s="112">
        <f>AVERAGE(N22:N34)</f>
        <v>0.1204580114284868</v>
      </c>
      <c r="O36" s="111"/>
      <c r="P36" s="112">
        <f>AVERAGE(P22:P34)</f>
        <v>0.3293650062942038</v>
      </c>
      <c r="Q36" s="111"/>
      <c r="R36" s="116"/>
      <c r="S36" s="117"/>
      <c r="T36" s="111"/>
      <c r="U36" s="112">
        <f>AVERAGE(U22:U33)</f>
        <v>0.6089172697498366</v>
      </c>
      <c r="V36" s="111"/>
      <c r="W36" s="112">
        <f>AVERAGE(W22:W33)</f>
        <v>0.09152587359247312</v>
      </c>
      <c r="X36" s="111"/>
      <c r="Y36" s="112">
        <f>AVERAGE(Y22:Y33)</f>
        <v>0.41241606358349675</v>
      </c>
      <c r="Z36" s="111"/>
      <c r="AA36" s="118"/>
    </row>
    <row r="37" spans="1:27" ht="16.5" thickBot="1" thickTop="1">
      <c r="A37" s="294" t="s">
        <v>71</v>
      </c>
      <c r="B37" s="295"/>
      <c r="C37" s="80"/>
      <c r="D37" s="74"/>
      <c r="E37" s="291">
        <f>_xlfn.STDEV.P(E22:E35)</f>
        <v>0.05023866893507205</v>
      </c>
      <c r="F37" s="74"/>
      <c r="G37" s="75">
        <f>_xlfn.STDEV.P(G22:G35)</f>
        <v>0.05023866893507218</v>
      </c>
      <c r="H37" s="74"/>
      <c r="I37" s="76">
        <f>_xlfn.STDEV.P(I22:I35)</f>
        <v>0.05023866893507218</v>
      </c>
      <c r="J37" s="73"/>
      <c r="K37" s="74"/>
      <c r="L37" s="75">
        <f>_xlfn.STDEV.P(L22:L34)</f>
        <v>0.04421336259624073</v>
      </c>
      <c r="M37" s="74"/>
      <c r="N37" s="75">
        <f>_xlfn.STDEV.P(N22:N34)</f>
        <v>0.04730424938475192</v>
      </c>
      <c r="O37" s="74"/>
      <c r="P37" s="75">
        <f>_xlfn.STDEV.P(P22:P34)</f>
        <v>0.05077030736190602</v>
      </c>
      <c r="Q37" s="74"/>
      <c r="R37" s="77"/>
      <c r="S37" s="78"/>
      <c r="T37" s="74"/>
      <c r="U37" s="75">
        <f>_xlfn.STDEV.P(U22:U33)</f>
        <v>0.048125989636513954</v>
      </c>
      <c r="V37" s="74"/>
      <c r="W37" s="75">
        <f>_xlfn.STDEV.P(W22:W33)</f>
        <v>0.060063657097277526</v>
      </c>
      <c r="X37" s="74"/>
      <c r="Y37" s="75">
        <f>_xlfn.STDEV.P(Y22:Y33)</f>
        <v>0.05287850801641779</v>
      </c>
      <c r="Z37" s="74"/>
      <c r="AA37" s="79"/>
    </row>
    <row r="38" spans="1:27" ht="16.5" thickBot="1" thickTop="1">
      <c r="A38" s="301" t="s">
        <v>75</v>
      </c>
      <c r="B38" s="302"/>
      <c r="C38" s="119"/>
      <c r="D38" s="107"/>
      <c r="E38" s="108">
        <f>SLOPE(E22:E35,$B$22:$B$35)</f>
        <v>0.006837984414655662</v>
      </c>
      <c r="F38" s="107"/>
      <c r="G38" s="108">
        <f>SLOPE(G22:G35,$B$22:$B$35)</f>
        <v>-0.006837984414655658</v>
      </c>
      <c r="H38" s="107"/>
      <c r="I38" s="120">
        <f>SLOPE(I22:I35,$B$22:$B$35)</f>
        <v>-0.006837984414655658</v>
      </c>
      <c r="J38" s="121"/>
      <c r="K38" s="107"/>
      <c r="L38" s="108">
        <f>SLOPE(L22:L34,$B$22:$B$34)</f>
        <v>0.010371700582188132</v>
      </c>
      <c r="M38" s="107"/>
      <c r="N38" s="108">
        <f>SLOPE(N22:N34,$B$22:$B$34)</f>
        <v>0.012023122869032432</v>
      </c>
      <c r="O38" s="107"/>
      <c r="P38" s="108">
        <f>SLOPE(P22:P34,$B$22:$B$34)</f>
        <v>0.013628299417811891</v>
      </c>
      <c r="Q38" s="107"/>
      <c r="R38" s="122"/>
      <c r="S38" s="106"/>
      <c r="T38" s="107"/>
      <c r="U38" s="108">
        <f>SLOPE(U22:U33,$B$5:$B$16)</f>
        <v>0.01935267275097784</v>
      </c>
      <c r="V38" s="107"/>
      <c r="W38" s="108">
        <f>SLOPE(W22:W33,$B$5:$B$16)</f>
        <v>0.03915932896220294</v>
      </c>
      <c r="X38" s="107"/>
      <c r="Y38" s="108">
        <f>SLOPE(Y22:Y33,$B$5:$B$16)</f>
        <v>0.03184732724902217</v>
      </c>
      <c r="Z38" s="107"/>
      <c r="AA38" s="109"/>
    </row>
    <row r="39" spans="1:27" ht="15">
      <c r="A39" s="298" t="s">
        <v>80</v>
      </c>
      <c r="B39" s="402" t="s">
        <v>1</v>
      </c>
      <c r="C39" s="18">
        <v>511</v>
      </c>
      <c r="D39" s="19">
        <v>431</v>
      </c>
      <c r="E39" s="292">
        <v>0.8434442270058709</v>
      </c>
      <c r="F39" s="19">
        <v>80</v>
      </c>
      <c r="G39" s="20">
        <v>0.15655577299412915</v>
      </c>
      <c r="H39" s="19">
        <v>80</v>
      </c>
      <c r="I39" s="127">
        <v>0.15655577299412915</v>
      </c>
      <c r="J39" s="21">
        <v>511</v>
      </c>
      <c r="K39" s="22">
        <v>395</v>
      </c>
      <c r="L39" s="23">
        <v>0.7729941291585127</v>
      </c>
      <c r="M39" s="22">
        <f aca="true" t="shared" si="9" ref="M39:M50">D39-K39</f>
        <v>36</v>
      </c>
      <c r="N39" s="23">
        <f aca="true" t="shared" si="10" ref="N39:N51">M39/C39</f>
        <v>0.07045009784735812</v>
      </c>
      <c r="O39" s="22">
        <v>116</v>
      </c>
      <c r="P39" s="23">
        <v>0.2270058708414873</v>
      </c>
      <c r="Q39" s="22">
        <v>0</v>
      </c>
      <c r="R39" s="24">
        <v>0</v>
      </c>
      <c r="S39" s="25">
        <v>511</v>
      </c>
      <c r="T39" s="22">
        <v>367</v>
      </c>
      <c r="U39" s="26">
        <v>0.7181996086105675</v>
      </c>
      <c r="V39" s="22">
        <f aca="true" t="shared" si="11" ref="V39:V49">K39-T39</f>
        <v>28</v>
      </c>
      <c r="W39" s="26">
        <f aca="true" t="shared" si="12" ref="W39:W50">V39/C39</f>
        <v>0.0547945205479452</v>
      </c>
      <c r="X39" s="22">
        <v>144</v>
      </c>
      <c r="Y39" s="26">
        <v>0.28180039138943247</v>
      </c>
      <c r="Z39" s="22">
        <v>0</v>
      </c>
      <c r="AA39" s="50">
        <v>0</v>
      </c>
    </row>
    <row r="40" spans="1:27" ht="15">
      <c r="A40" s="298"/>
      <c r="B40" s="403" t="s">
        <v>2</v>
      </c>
      <c r="C40" s="16">
        <v>498</v>
      </c>
      <c r="D40" s="10">
        <v>430</v>
      </c>
      <c r="E40" s="288">
        <v>0.8634538152610441</v>
      </c>
      <c r="F40" s="10">
        <v>68</v>
      </c>
      <c r="G40" s="9">
        <v>0.13654618473895583</v>
      </c>
      <c r="H40" s="10">
        <v>68</v>
      </c>
      <c r="I40" s="128">
        <v>0.13654618473895583</v>
      </c>
      <c r="J40" s="13">
        <v>498</v>
      </c>
      <c r="K40" s="3">
        <v>383</v>
      </c>
      <c r="L40" s="11">
        <v>0.7690763052208835</v>
      </c>
      <c r="M40" s="3">
        <f t="shared" si="9"/>
        <v>47</v>
      </c>
      <c r="N40" s="11">
        <f t="shared" si="10"/>
        <v>0.09437751004016064</v>
      </c>
      <c r="O40" s="3">
        <v>115</v>
      </c>
      <c r="P40" s="11">
        <v>0.23092369477911645</v>
      </c>
      <c r="Q40" s="3">
        <v>0</v>
      </c>
      <c r="R40" s="14">
        <v>0</v>
      </c>
      <c r="S40" s="15">
        <v>498</v>
      </c>
      <c r="T40" s="3">
        <v>353</v>
      </c>
      <c r="U40" s="12">
        <v>0.7088353413654619</v>
      </c>
      <c r="V40" s="3">
        <f t="shared" si="11"/>
        <v>30</v>
      </c>
      <c r="W40" s="26">
        <f t="shared" si="12"/>
        <v>0.060240963855421686</v>
      </c>
      <c r="X40" s="3">
        <v>145</v>
      </c>
      <c r="Y40" s="12">
        <v>0.29116465863453816</v>
      </c>
      <c r="Z40" s="3">
        <v>0</v>
      </c>
      <c r="AA40" s="48">
        <v>0</v>
      </c>
    </row>
    <row r="41" spans="1:27" ht="15">
      <c r="A41" s="298"/>
      <c r="B41" s="403" t="s">
        <v>3</v>
      </c>
      <c r="C41" s="16">
        <v>515</v>
      </c>
      <c r="D41" s="10">
        <v>459</v>
      </c>
      <c r="E41" s="288">
        <v>0.8912621359223302</v>
      </c>
      <c r="F41" s="10">
        <v>56</v>
      </c>
      <c r="G41" s="9">
        <v>0.1087378640776699</v>
      </c>
      <c r="H41" s="10">
        <v>56</v>
      </c>
      <c r="I41" s="128">
        <v>0.1087378640776699</v>
      </c>
      <c r="J41" s="13">
        <v>515</v>
      </c>
      <c r="K41" s="3">
        <v>409</v>
      </c>
      <c r="L41" s="11">
        <v>0.7941747572815534</v>
      </c>
      <c r="M41" s="3">
        <f t="shared" si="9"/>
        <v>50</v>
      </c>
      <c r="N41" s="11">
        <f t="shared" si="10"/>
        <v>0.0970873786407767</v>
      </c>
      <c r="O41" s="3">
        <v>106</v>
      </c>
      <c r="P41" s="11">
        <v>0.20582524271844663</v>
      </c>
      <c r="Q41" s="3">
        <v>0</v>
      </c>
      <c r="R41" s="14">
        <v>0</v>
      </c>
      <c r="S41" s="15">
        <v>515</v>
      </c>
      <c r="T41" s="3">
        <v>368</v>
      </c>
      <c r="U41" s="12">
        <v>0.7145631067961165</v>
      </c>
      <c r="V41" s="3">
        <f t="shared" si="11"/>
        <v>41</v>
      </c>
      <c r="W41" s="26">
        <f t="shared" si="12"/>
        <v>0.07961165048543689</v>
      </c>
      <c r="X41" s="3">
        <v>147</v>
      </c>
      <c r="Y41" s="12">
        <v>0.2854368932038835</v>
      </c>
      <c r="Z41" s="3">
        <v>0</v>
      </c>
      <c r="AA41" s="48">
        <v>0</v>
      </c>
    </row>
    <row r="42" spans="1:27" ht="15">
      <c r="A42" s="298"/>
      <c r="B42" s="403" t="s">
        <v>4</v>
      </c>
      <c r="C42" s="16">
        <v>647</v>
      </c>
      <c r="D42" s="10">
        <v>560</v>
      </c>
      <c r="E42" s="288">
        <v>0.8655332302936631</v>
      </c>
      <c r="F42" s="10">
        <v>87</v>
      </c>
      <c r="G42" s="9">
        <v>0.13446676970633695</v>
      </c>
      <c r="H42" s="10">
        <v>87</v>
      </c>
      <c r="I42" s="128">
        <v>0.13446676970633695</v>
      </c>
      <c r="J42" s="13">
        <v>647</v>
      </c>
      <c r="K42" s="3">
        <v>504</v>
      </c>
      <c r="L42" s="11">
        <v>0.7789799072642967</v>
      </c>
      <c r="M42" s="3">
        <f t="shared" si="9"/>
        <v>56</v>
      </c>
      <c r="N42" s="11">
        <f t="shared" si="10"/>
        <v>0.0865533230293663</v>
      </c>
      <c r="O42" s="3">
        <v>143</v>
      </c>
      <c r="P42" s="11">
        <v>0.22102009273570325</v>
      </c>
      <c r="Q42" s="3">
        <v>0</v>
      </c>
      <c r="R42" s="14">
        <v>0</v>
      </c>
      <c r="S42" s="15">
        <v>647</v>
      </c>
      <c r="T42" s="3">
        <v>459</v>
      </c>
      <c r="U42" s="12">
        <v>0.7094281298299846</v>
      </c>
      <c r="V42" s="3">
        <f t="shared" si="11"/>
        <v>45</v>
      </c>
      <c r="W42" s="26">
        <f t="shared" si="12"/>
        <v>0.0695517774343122</v>
      </c>
      <c r="X42" s="3">
        <v>188</v>
      </c>
      <c r="Y42" s="12">
        <v>0.29057187017001546</v>
      </c>
      <c r="Z42" s="3">
        <v>0</v>
      </c>
      <c r="AA42" s="48">
        <v>0</v>
      </c>
    </row>
    <row r="43" spans="1:27" ht="15">
      <c r="A43" s="298"/>
      <c r="B43" s="403" t="s">
        <v>5</v>
      </c>
      <c r="C43" s="16">
        <v>639</v>
      </c>
      <c r="D43" s="10">
        <v>547</v>
      </c>
      <c r="E43" s="288">
        <v>0.8560250391236306</v>
      </c>
      <c r="F43" s="10">
        <v>92</v>
      </c>
      <c r="G43" s="9">
        <v>0.14397496087636932</v>
      </c>
      <c r="H43" s="10">
        <v>92</v>
      </c>
      <c r="I43" s="128">
        <v>0.14397496087636932</v>
      </c>
      <c r="J43" s="13">
        <v>639</v>
      </c>
      <c r="K43" s="3">
        <v>492</v>
      </c>
      <c r="L43" s="11">
        <v>0.7699530516431925</v>
      </c>
      <c r="M43" s="3">
        <f t="shared" si="9"/>
        <v>55</v>
      </c>
      <c r="N43" s="11">
        <f t="shared" si="10"/>
        <v>0.08607198748043818</v>
      </c>
      <c r="O43" s="3">
        <v>147</v>
      </c>
      <c r="P43" s="11">
        <v>0.23004694835680753</v>
      </c>
      <c r="Q43" s="3">
        <v>0</v>
      </c>
      <c r="R43" s="14">
        <v>0</v>
      </c>
      <c r="S43" s="15">
        <v>639</v>
      </c>
      <c r="T43" s="3">
        <v>459</v>
      </c>
      <c r="U43" s="12">
        <v>0.7183098591549296</v>
      </c>
      <c r="V43" s="3">
        <f t="shared" si="11"/>
        <v>33</v>
      </c>
      <c r="W43" s="26">
        <f t="shared" si="12"/>
        <v>0.051643192488262914</v>
      </c>
      <c r="X43" s="3">
        <v>180</v>
      </c>
      <c r="Y43" s="12">
        <v>0.28169014084507044</v>
      </c>
      <c r="Z43" s="3">
        <v>0</v>
      </c>
      <c r="AA43" s="48">
        <v>0</v>
      </c>
    </row>
    <row r="44" spans="1:27" ht="15">
      <c r="A44" s="298"/>
      <c r="B44" s="403" t="s">
        <v>6</v>
      </c>
      <c r="C44" s="16">
        <v>676</v>
      </c>
      <c r="D44" s="10">
        <v>584</v>
      </c>
      <c r="E44" s="288">
        <v>0.863905325443787</v>
      </c>
      <c r="F44" s="10">
        <v>92</v>
      </c>
      <c r="G44" s="9">
        <v>0.13609467455621302</v>
      </c>
      <c r="H44" s="10">
        <v>92</v>
      </c>
      <c r="I44" s="128">
        <v>0.13609467455621302</v>
      </c>
      <c r="J44" s="13">
        <v>676</v>
      </c>
      <c r="K44" s="3">
        <v>517</v>
      </c>
      <c r="L44" s="11">
        <v>0.7647928994082841</v>
      </c>
      <c r="M44" s="3">
        <f t="shared" si="9"/>
        <v>67</v>
      </c>
      <c r="N44" s="11">
        <f t="shared" si="10"/>
        <v>0.09911242603550297</v>
      </c>
      <c r="O44" s="3">
        <v>159</v>
      </c>
      <c r="P44" s="11">
        <v>0.23520710059171598</v>
      </c>
      <c r="Q44" s="3">
        <v>0</v>
      </c>
      <c r="R44" s="14">
        <v>0</v>
      </c>
      <c r="S44" s="15">
        <v>676</v>
      </c>
      <c r="T44" s="3">
        <v>477</v>
      </c>
      <c r="U44" s="12">
        <v>0.7056213017751479</v>
      </c>
      <c r="V44" s="3">
        <f t="shared" si="11"/>
        <v>40</v>
      </c>
      <c r="W44" s="26">
        <f t="shared" si="12"/>
        <v>0.05917159763313609</v>
      </c>
      <c r="X44" s="3">
        <v>199</v>
      </c>
      <c r="Y44" s="12">
        <v>0.2943786982248521</v>
      </c>
      <c r="Z44" s="3">
        <v>0</v>
      </c>
      <c r="AA44" s="48">
        <v>0</v>
      </c>
    </row>
    <row r="45" spans="1:27" ht="15">
      <c r="A45" s="298"/>
      <c r="B45" s="403" t="s">
        <v>7</v>
      </c>
      <c r="C45" s="16">
        <v>713</v>
      </c>
      <c r="D45" s="10">
        <v>633</v>
      </c>
      <c r="E45" s="288">
        <v>0.8877980364656382</v>
      </c>
      <c r="F45" s="10">
        <v>80</v>
      </c>
      <c r="G45" s="9">
        <v>0.11220196353436185</v>
      </c>
      <c r="H45" s="10">
        <v>80</v>
      </c>
      <c r="I45" s="128">
        <v>0.11220196353436185</v>
      </c>
      <c r="J45" s="13">
        <v>713</v>
      </c>
      <c r="K45" s="3">
        <v>580</v>
      </c>
      <c r="L45" s="11">
        <v>0.8134642356241234</v>
      </c>
      <c r="M45" s="3">
        <f t="shared" si="9"/>
        <v>53</v>
      </c>
      <c r="N45" s="11">
        <f t="shared" si="10"/>
        <v>0.07433380084151472</v>
      </c>
      <c r="O45" s="3">
        <v>133</v>
      </c>
      <c r="P45" s="11">
        <v>0.18653576437587657</v>
      </c>
      <c r="Q45" s="3">
        <v>0</v>
      </c>
      <c r="R45" s="14">
        <v>0</v>
      </c>
      <c r="S45" s="15">
        <v>713</v>
      </c>
      <c r="T45" s="3">
        <v>538</v>
      </c>
      <c r="U45" s="12">
        <v>0.7545582047685835</v>
      </c>
      <c r="V45" s="3">
        <f t="shared" si="11"/>
        <v>42</v>
      </c>
      <c r="W45" s="26">
        <f t="shared" si="12"/>
        <v>0.05890603085553997</v>
      </c>
      <c r="X45" s="3">
        <v>175</v>
      </c>
      <c r="Y45" s="12">
        <v>0.24544179523141654</v>
      </c>
      <c r="Z45" s="3">
        <v>0</v>
      </c>
      <c r="AA45" s="48">
        <v>0</v>
      </c>
    </row>
    <row r="46" spans="1:27" ht="15">
      <c r="A46" s="298"/>
      <c r="B46" s="404">
        <v>2007</v>
      </c>
      <c r="C46" s="16">
        <v>751</v>
      </c>
      <c r="D46" s="10">
        <v>684</v>
      </c>
      <c r="E46" s="288">
        <v>0.9107856191744341</v>
      </c>
      <c r="F46" s="10">
        <v>67</v>
      </c>
      <c r="G46" s="9">
        <v>0.08921438082556592</v>
      </c>
      <c r="H46" s="10">
        <v>67</v>
      </c>
      <c r="I46" s="128">
        <v>0.08921438082556592</v>
      </c>
      <c r="J46" s="13">
        <v>751</v>
      </c>
      <c r="K46" s="3">
        <v>626</v>
      </c>
      <c r="L46" s="11">
        <v>0.833555259653795</v>
      </c>
      <c r="M46" s="3">
        <f t="shared" si="9"/>
        <v>58</v>
      </c>
      <c r="N46" s="11">
        <f t="shared" si="10"/>
        <v>0.07723035952063914</v>
      </c>
      <c r="O46" s="3">
        <v>125</v>
      </c>
      <c r="P46" s="11">
        <v>0.16644474034620507</v>
      </c>
      <c r="Q46" s="3">
        <v>0</v>
      </c>
      <c r="R46" s="14">
        <v>0</v>
      </c>
      <c r="S46" s="15">
        <v>751</v>
      </c>
      <c r="T46" s="3">
        <v>558</v>
      </c>
      <c r="U46" s="12">
        <v>0.7430093209054592</v>
      </c>
      <c r="V46" s="3">
        <f t="shared" si="11"/>
        <v>68</v>
      </c>
      <c r="W46" s="26">
        <f t="shared" si="12"/>
        <v>0.09054593874833555</v>
      </c>
      <c r="X46" s="3">
        <v>193</v>
      </c>
      <c r="Y46" s="12">
        <v>0.2569906790945406</v>
      </c>
      <c r="Z46" s="3">
        <v>0</v>
      </c>
      <c r="AA46" s="48">
        <v>0</v>
      </c>
    </row>
    <row r="47" spans="1:27" ht="15">
      <c r="A47" s="298"/>
      <c r="B47" s="404">
        <v>2008</v>
      </c>
      <c r="C47" s="16">
        <v>747</v>
      </c>
      <c r="D47" s="10">
        <v>670</v>
      </c>
      <c r="E47" s="288">
        <v>0.8969210174029452</v>
      </c>
      <c r="F47" s="10">
        <v>77</v>
      </c>
      <c r="G47" s="9">
        <v>0.10307898259705489</v>
      </c>
      <c r="H47" s="10">
        <v>77</v>
      </c>
      <c r="I47" s="128">
        <v>0.10307898259705489</v>
      </c>
      <c r="J47" s="13">
        <v>747</v>
      </c>
      <c r="K47" s="3">
        <v>573</v>
      </c>
      <c r="L47" s="11">
        <v>0.7670682730923695</v>
      </c>
      <c r="M47" s="3">
        <f t="shared" si="9"/>
        <v>97</v>
      </c>
      <c r="N47" s="11">
        <f t="shared" si="10"/>
        <v>0.12985274431057564</v>
      </c>
      <c r="O47" s="3">
        <v>174</v>
      </c>
      <c r="P47" s="11">
        <v>0.23293172690763053</v>
      </c>
      <c r="Q47" s="3">
        <v>0</v>
      </c>
      <c r="R47" s="14">
        <v>0</v>
      </c>
      <c r="S47" s="15">
        <v>747</v>
      </c>
      <c r="T47" s="3">
        <v>503</v>
      </c>
      <c r="U47" s="12">
        <v>0.6733601070950469</v>
      </c>
      <c r="V47" s="3">
        <f t="shared" si="11"/>
        <v>70</v>
      </c>
      <c r="W47" s="26">
        <f t="shared" si="12"/>
        <v>0.09370816599732262</v>
      </c>
      <c r="X47" s="3">
        <v>244</v>
      </c>
      <c r="Y47" s="12">
        <v>0.32663989290495316</v>
      </c>
      <c r="Z47" s="3">
        <v>0</v>
      </c>
      <c r="AA47" s="48">
        <v>0</v>
      </c>
    </row>
    <row r="48" spans="1:27" ht="15">
      <c r="A48" s="298"/>
      <c r="B48" s="404">
        <v>2009</v>
      </c>
      <c r="C48" s="16">
        <v>774</v>
      </c>
      <c r="D48" s="10">
        <v>644</v>
      </c>
      <c r="E48" s="288">
        <v>0.8320413436692506</v>
      </c>
      <c r="F48" s="10">
        <v>130</v>
      </c>
      <c r="G48" s="9">
        <v>0.16795865633074936</v>
      </c>
      <c r="H48" s="10">
        <v>130</v>
      </c>
      <c r="I48" s="128">
        <v>0.16795865633074936</v>
      </c>
      <c r="J48" s="13">
        <v>774</v>
      </c>
      <c r="K48" s="3">
        <v>537</v>
      </c>
      <c r="L48" s="11">
        <v>0.6937984496124031</v>
      </c>
      <c r="M48" s="3">
        <f t="shared" si="9"/>
        <v>107</v>
      </c>
      <c r="N48" s="11">
        <f t="shared" si="10"/>
        <v>0.13824289405684753</v>
      </c>
      <c r="O48" s="3">
        <v>237</v>
      </c>
      <c r="P48" s="11">
        <v>0.3062015503875969</v>
      </c>
      <c r="Q48" s="3">
        <v>0</v>
      </c>
      <c r="R48" s="14">
        <v>0</v>
      </c>
      <c r="S48" s="15">
        <v>774</v>
      </c>
      <c r="T48" s="3">
        <v>499</v>
      </c>
      <c r="U48" s="12">
        <v>0.6447028423772609</v>
      </c>
      <c r="V48" s="3">
        <f t="shared" si="11"/>
        <v>38</v>
      </c>
      <c r="W48" s="26">
        <f t="shared" si="12"/>
        <v>0.04909560723514212</v>
      </c>
      <c r="X48" s="3">
        <v>275</v>
      </c>
      <c r="Y48" s="12">
        <v>0.355297157622739</v>
      </c>
      <c r="Z48" s="3">
        <v>0</v>
      </c>
      <c r="AA48" s="48">
        <v>0</v>
      </c>
    </row>
    <row r="49" spans="1:27" ht="15">
      <c r="A49" s="298"/>
      <c r="B49" s="404">
        <v>2010</v>
      </c>
      <c r="C49" s="16">
        <v>590</v>
      </c>
      <c r="D49" s="10">
        <v>537</v>
      </c>
      <c r="E49" s="288">
        <v>0.9101694915254237</v>
      </c>
      <c r="F49" s="10">
        <v>53</v>
      </c>
      <c r="G49" s="9">
        <v>0.08983050847457626</v>
      </c>
      <c r="H49" s="10">
        <v>53</v>
      </c>
      <c r="I49" s="128">
        <v>0.08983050847457626</v>
      </c>
      <c r="J49" s="13">
        <v>590</v>
      </c>
      <c r="K49" s="3">
        <v>486</v>
      </c>
      <c r="L49" s="11">
        <v>0.823728813559322</v>
      </c>
      <c r="M49" s="3">
        <f t="shared" si="9"/>
        <v>51</v>
      </c>
      <c r="N49" s="11">
        <f t="shared" si="10"/>
        <v>0.08644067796610169</v>
      </c>
      <c r="O49" s="3">
        <v>104</v>
      </c>
      <c r="P49" s="11">
        <v>0.17627118644067796</v>
      </c>
      <c r="Q49" s="3">
        <v>0</v>
      </c>
      <c r="R49" s="14">
        <v>0</v>
      </c>
      <c r="S49" s="15">
        <v>590</v>
      </c>
      <c r="T49" s="3">
        <v>469</v>
      </c>
      <c r="U49" s="12">
        <v>0.7949152542372881</v>
      </c>
      <c r="V49" s="3">
        <f t="shared" si="11"/>
        <v>17</v>
      </c>
      <c r="W49" s="26">
        <f t="shared" si="12"/>
        <v>0.0288135593220339</v>
      </c>
      <c r="X49" s="3">
        <v>121</v>
      </c>
      <c r="Y49" s="12">
        <v>0.20508474576271182</v>
      </c>
      <c r="Z49" s="3">
        <v>0</v>
      </c>
      <c r="AA49" s="48">
        <v>0</v>
      </c>
    </row>
    <row r="50" spans="1:27" ht="15">
      <c r="A50" s="298"/>
      <c r="B50" s="404">
        <v>2011</v>
      </c>
      <c r="C50" s="16">
        <v>502</v>
      </c>
      <c r="D50" s="10">
        <v>450</v>
      </c>
      <c r="E50" s="288">
        <v>0.896414342629482</v>
      </c>
      <c r="F50" s="10">
        <v>52</v>
      </c>
      <c r="G50" s="9">
        <v>0.10358565737051792</v>
      </c>
      <c r="H50" s="10">
        <v>52</v>
      </c>
      <c r="I50" s="128">
        <v>0.10358565737051792</v>
      </c>
      <c r="J50" s="13">
        <v>502</v>
      </c>
      <c r="K50" s="3">
        <v>421</v>
      </c>
      <c r="L50" s="11">
        <v>0.8386454183266934</v>
      </c>
      <c r="M50" s="3">
        <f t="shared" si="9"/>
        <v>29</v>
      </c>
      <c r="N50" s="11">
        <f t="shared" si="10"/>
        <v>0.05776892430278884</v>
      </c>
      <c r="O50" s="3">
        <v>81</v>
      </c>
      <c r="P50" s="11">
        <v>0.16135458167330674</v>
      </c>
      <c r="Q50" s="3">
        <v>0</v>
      </c>
      <c r="R50" s="14">
        <v>0</v>
      </c>
      <c r="S50" s="15">
        <v>502</v>
      </c>
      <c r="T50" s="3">
        <v>394</v>
      </c>
      <c r="U50" s="12">
        <v>0.785</v>
      </c>
      <c r="V50" s="3">
        <v>108</v>
      </c>
      <c r="W50" s="26">
        <f t="shared" si="12"/>
        <v>0.2151394422310757</v>
      </c>
      <c r="X50" s="3">
        <v>189</v>
      </c>
      <c r="Y50" s="12">
        <v>0.3764</v>
      </c>
      <c r="Z50" s="3">
        <v>0</v>
      </c>
      <c r="AA50" s="48">
        <v>0</v>
      </c>
    </row>
    <row r="51" spans="1:27" ht="15">
      <c r="A51" s="298"/>
      <c r="B51" s="405">
        <v>2012</v>
      </c>
      <c r="C51" s="87">
        <v>493</v>
      </c>
      <c r="D51" s="88">
        <v>448</v>
      </c>
      <c r="E51" s="289">
        <v>0.9087221095334685</v>
      </c>
      <c r="F51" s="88">
        <v>45</v>
      </c>
      <c r="G51" s="89">
        <v>0.09127789046653144</v>
      </c>
      <c r="H51" s="88">
        <v>45</v>
      </c>
      <c r="I51" s="129">
        <v>0.09127789046653144</v>
      </c>
      <c r="J51" s="90">
        <v>493</v>
      </c>
      <c r="K51" s="91">
        <v>408</v>
      </c>
      <c r="L51" s="92">
        <v>0.828</v>
      </c>
      <c r="M51" s="91">
        <v>85</v>
      </c>
      <c r="N51" s="11">
        <f t="shared" si="10"/>
        <v>0.1724137931034483</v>
      </c>
      <c r="O51" s="91">
        <v>130</v>
      </c>
      <c r="P51" s="92">
        <v>0.264</v>
      </c>
      <c r="Q51" s="91">
        <v>0</v>
      </c>
      <c r="R51" s="14">
        <v>0</v>
      </c>
      <c r="S51" s="94">
        <v>493</v>
      </c>
      <c r="T51" s="91">
        <v>0</v>
      </c>
      <c r="U51" s="95">
        <v>0</v>
      </c>
      <c r="V51" s="91">
        <v>0</v>
      </c>
      <c r="W51" s="95">
        <v>0</v>
      </c>
      <c r="X51" s="91">
        <v>0</v>
      </c>
      <c r="Y51" s="95">
        <v>0</v>
      </c>
      <c r="Z51" s="91">
        <v>493</v>
      </c>
      <c r="AA51" s="96">
        <v>1</v>
      </c>
    </row>
    <row r="52" spans="1:27" ht="15.75" thickBot="1">
      <c r="A52" s="298"/>
      <c r="B52" s="406">
        <v>2013</v>
      </c>
      <c r="C52" s="126">
        <v>494</v>
      </c>
      <c r="D52" s="88">
        <v>463</v>
      </c>
      <c r="E52" s="289">
        <v>0.937</v>
      </c>
      <c r="F52" s="88">
        <v>31</v>
      </c>
      <c r="G52" s="89">
        <v>0.063</v>
      </c>
      <c r="H52" s="88">
        <v>31</v>
      </c>
      <c r="I52" s="129">
        <v>0.063</v>
      </c>
      <c r="J52" s="90">
        <v>494</v>
      </c>
      <c r="K52" s="91"/>
      <c r="L52" s="92"/>
      <c r="M52" s="91"/>
      <c r="N52" s="92"/>
      <c r="O52" s="91"/>
      <c r="P52" s="92"/>
      <c r="Q52" s="91">
        <v>494</v>
      </c>
      <c r="R52" s="93">
        <v>1</v>
      </c>
      <c r="S52" s="94">
        <v>494</v>
      </c>
      <c r="T52" s="91"/>
      <c r="U52" s="95"/>
      <c r="V52" s="91"/>
      <c r="W52" s="95"/>
      <c r="X52" s="91"/>
      <c r="Y52" s="95"/>
      <c r="Z52" s="91">
        <v>494</v>
      </c>
      <c r="AA52" s="96">
        <v>1</v>
      </c>
    </row>
    <row r="53" spans="1:27" ht="15.75" thickBot="1">
      <c r="A53" s="299" t="s">
        <v>77</v>
      </c>
      <c r="B53" s="300"/>
      <c r="C53" s="110"/>
      <c r="D53" s="111"/>
      <c r="E53" s="290">
        <f>AVERAGE(E39:E52)</f>
        <v>0.883105409532212</v>
      </c>
      <c r="F53" s="111"/>
      <c r="G53" s="112">
        <f>AVERAGE(G39:G52)</f>
        <v>0.11689459046778797</v>
      </c>
      <c r="H53" s="111"/>
      <c r="I53" s="113">
        <f>AVERAGE(I39:I52)</f>
        <v>0.11689459046778797</v>
      </c>
      <c r="J53" s="114"/>
      <c r="K53" s="115"/>
      <c r="L53" s="112">
        <f>AVERAGE(L39:L51)</f>
        <v>0.78832549998811</v>
      </c>
      <c r="M53" s="111"/>
      <c r="N53" s="112">
        <f>AVERAGE(N39:N51)</f>
        <v>0.09768737824427068</v>
      </c>
      <c r="O53" s="111"/>
      <c r="P53" s="112">
        <f>AVERAGE(P39:P51)</f>
        <v>0.21875142308881315</v>
      </c>
      <c r="Q53" s="111"/>
      <c r="R53" s="116"/>
      <c r="S53" s="117"/>
      <c r="T53" s="111"/>
      <c r="U53" s="112">
        <f>AVERAGE(U39:U50)</f>
        <v>0.7225419230763207</v>
      </c>
      <c r="V53" s="111"/>
      <c r="W53" s="112">
        <f>AVERAGE(W39:W50)</f>
        <v>0.07593520390283041</v>
      </c>
      <c r="X53" s="111"/>
      <c r="Y53" s="112">
        <f>AVERAGE(Y39:Y50)</f>
        <v>0.2909080769236794</v>
      </c>
      <c r="Z53" s="111"/>
      <c r="AA53" s="118"/>
    </row>
    <row r="54" spans="1:27" ht="16.5" thickBot="1" thickTop="1">
      <c r="A54" s="294" t="s">
        <v>71</v>
      </c>
      <c r="B54" s="295"/>
      <c r="C54" s="80"/>
      <c r="D54" s="74"/>
      <c r="E54" s="291">
        <f>_xlfn.STDEV.P(E39:E51)</f>
        <v>0.02536729758619035</v>
      </c>
      <c r="F54" s="74"/>
      <c r="G54" s="75">
        <f>_xlfn.STDEV.P(G39:G51)</f>
        <v>0.025367297586190357</v>
      </c>
      <c r="H54" s="74"/>
      <c r="I54" s="76">
        <f>_xlfn.STDEV.P(I39:I51)</f>
        <v>0.025367297586190357</v>
      </c>
      <c r="J54" s="73"/>
      <c r="K54" s="74"/>
      <c r="L54" s="75">
        <f>_xlfn.STDEV.P(L39:L51)</f>
        <v>0.03827324972094132</v>
      </c>
      <c r="M54" s="74"/>
      <c r="N54" s="75">
        <f>_xlfn.STDEV.P(N39:N51)</f>
        <v>0.030333211120315652</v>
      </c>
      <c r="O54" s="74"/>
      <c r="P54" s="75">
        <f>_xlfn.STDEV.P(P39:P51)</f>
        <v>0.0387851641435577</v>
      </c>
      <c r="Q54" s="74"/>
      <c r="R54" s="77"/>
      <c r="S54" s="78"/>
      <c r="T54" s="74"/>
      <c r="U54" s="75">
        <f>_xlfn.STDEV.P(U39:U50)</f>
        <v>0.04062759485131765</v>
      </c>
      <c r="V54" s="74"/>
      <c r="W54" s="75">
        <f>_xlfn.STDEV.P(W39:W50)</f>
        <v>0.045420810359812165</v>
      </c>
      <c r="X54" s="74"/>
      <c r="Y54" s="75">
        <f>_xlfn.STDEV.P(Y39:Y50)</f>
        <v>0.044276480146414304</v>
      </c>
      <c r="Z54" s="74"/>
      <c r="AA54" s="79"/>
    </row>
    <row r="55" spans="1:27" ht="16.5" thickBot="1" thickTop="1">
      <c r="A55" s="301" t="s">
        <v>75</v>
      </c>
      <c r="B55" s="302"/>
      <c r="C55" s="119"/>
      <c r="D55" s="107"/>
      <c r="E55" s="108">
        <f>SLOPE(E39:E51,$B$39:$B$51)</f>
        <v>0.0018940164380273096</v>
      </c>
      <c r="F55" s="107"/>
      <c r="G55" s="108">
        <f>SLOPE(G39:G51,$B$39:$B$51)</f>
        <v>-0.0018940164380273259</v>
      </c>
      <c r="H55" s="107"/>
      <c r="I55" s="120">
        <f>SLOPE(I39:I51,$B$39:$B$51)</f>
        <v>-0.0018940164380273259</v>
      </c>
      <c r="J55" s="121"/>
      <c r="K55" s="107"/>
      <c r="L55" s="108">
        <f>SLOPE(L39:L51,$B$39:$B$51)</f>
        <v>0.009053871468026161</v>
      </c>
      <c r="M55" s="107"/>
      <c r="N55" s="108">
        <f>SLOPE(N39:N51,$B$39:$B$51)</f>
        <v>0.005938956908569699</v>
      </c>
      <c r="O55" s="107"/>
      <c r="P55" s="108">
        <f>SLOPE(P39:P51,$B$39:$B$51)</f>
        <v>0.004088985674830983</v>
      </c>
      <c r="Q55" s="107"/>
      <c r="R55" s="122"/>
      <c r="S55" s="106"/>
      <c r="T55" s="107"/>
      <c r="U55" s="108">
        <f>SLOPE(U39:U50,$B$5:$B$16)</f>
        <v>0.020553650533132285</v>
      </c>
      <c r="V55" s="107"/>
      <c r="W55" s="108">
        <f>SLOPE(W39:W50,$B$5:$B$16)</f>
        <v>0.018429240029019155</v>
      </c>
      <c r="X55" s="107"/>
      <c r="Y55" s="108">
        <f>SLOPE(Y39:Y50,$B$5:$B$16)</f>
        <v>0.01172634946686775</v>
      </c>
      <c r="Z55" s="107"/>
      <c r="AA55" s="109"/>
    </row>
    <row r="56" spans="1:27" ht="15">
      <c r="A56" s="303" t="s">
        <v>81</v>
      </c>
      <c r="B56" s="402" t="s">
        <v>1</v>
      </c>
      <c r="C56" s="18">
        <v>359</v>
      </c>
      <c r="D56" s="19">
        <v>291</v>
      </c>
      <c r="E56" s="292">
        <v>0.8105849582172702</v>
      </c>
      <c r="F56" s="19">
        <v>68</v>
      </c>
      <c r="G56" s="20">
        <v>0.18941504178272983</v>
      </c>
      <c r="H56" s="19">
        <v>68</v>
      </c>
      <c r="I56" s="127">
        <v>0.18941504178272983</v>
      </c>
      <c r="J56" s="21">
        <v>359</v>
      </c>
      <c r="K56" s="22">
        <v>235</v>
      </c>
      <c r="L56" s="23">
        <v>0.6545961002785515</v>
      </c>
      <c r="M56" s="22">
        <f aca="true" t="shared" si="13" ref="M56:M67">D56-K56</f>
        <v>56</v>
      </c>
      <c r="N56" s="23">
        <f aca="true" t="shared" si="14" ref="N56:N68">M56/C56</f>
        <v>0.15598885793871867</v>
      </c>
      <c r="O56" s="22">
        <v>124</v>
      </c>
      <c r="P56" s="23">
        <v>0.3454038997214484</v>
      </c>
      <c r="Q56" s="22">
        <v>0</v>
      </c>
      <c r="R56" s="24">
        <v>0</v>
      </c>
      <c r="S56" s="25">
        <v>359</v>
      </c>
      <c r="T56" s="22">
        <v>209</v>
      </c>
      <c r="U56" s="26">
        <v>0.5821727019498607</v>
      </c>
      <c r="V56" s="22">
        <f aca="true" t="shared" si="15" ref="V56:V66">K56-T56</f>
        <v>26</v>
      </c>
      <c r="W56" s="26">
        <f aca="true" t="shared" si="16" ref="W56:W67">V56/C56</f>
        <v>0.07242339832869081</v>
      </c>
      <c r="X56" s="22">
        <v>150</v>
      </c>
      <c r="Y56" s="26">
        <v>0.4178272980501393</v>
      </c>
      <c r="Z56" s="22">
        <v>0</v>
      </c>
      <c r="AA56" s="50">
        <v>0</v>
      </c>
    </row>
    <row r="57" spans="1:27" ht="15">
      <c r="A57" s="303"/>
      <c r="B57" s="403" t="s">
        <v>2</v>
      </c>
      <c r="C57" s="16">
        <v>356</v>
      </c>
      <c r="D57" s="10">
        <v>290</v>
      </c>
      <c r="E57" s="288">
        <v>0.8146067415730337</v>
      </c>
      <c r="F57" s="10">
        <v>66</v>
      </c>
      <c r="G57" s="9">
        <v>0.1853932584269663</v>
      </c>
      <c r="H57" s="10">
        <v>66</v>
      </c>
      <c r="I57" s="128">
        <v>0.1853932584269663</v>
      </c>
      <c r="J57" s="13">
        <v>356</v>
      </c>
      <c r="K57" s="3">
        <v>243</v>
      </c>
      <c r="L57" s="11">
        <v>0.6825842696629213</v>
      </c>
      <c r="M57" s="3">
        <f t="shared" si="13"/>
        <v>47</v>
      </c>
      <c r="N57" s="11">
        <f t="shared" si="14"/>
        <v>0.13202247191011235</v>
      </c>
      <c r="O57" s="3">
        <v>113</v>
      </c>
      <c r="P57" s="11">
        <v>0.31741573033707865</v>
      </c>
      <c r="Q57" s="3">
        <v>0</v>
      </c>
      <c r="R57" s="14">
        <v>0</v>
      </c>
      <c r="S57" s="15">
        <v>356</v>
      </c>
      <c r="T57" s="3">
        <v>220</v>
      </c>
      <c r="U57" s="12">
        <v>0.6179775280898876</v>
      </c>
      <c r="V57" s="3">
        <f t="shared" si="15"/>
        <v>23</v>
      </c>
      <c r="W57" s="26">
        <f t="shared" si="16"/>
        <v>0.06460674157303371</v>
      </c>
      <c r="X57" s="3">
        <v>136</v>
      </c>
      <c r="Y57" s="12">
        <v>0.3820224719101124</v>
      </c>
      <c r="Z57" s="3">
        <v>0</v>
      </c>
      <c r="AA57" s="48">
        <v>0</v>
      </c>
    </row>
    <row r="58" spans="1:27" ht="15">
      <c r="A58" s="303"/>
      <c r="B58" s="403" t="s">
        <v>3</v>
      </c>
      <c r="C58" s="16">
        <v>352</v>
      </c>
      <c r="D58" s="10">
        <v>292</v>
      </c>
      <c r="E58" s="288">
        <v>0.8295454545454546</v>
      </c>
      <c r="F58" s="10">
        <v>60</v>
      </c>
      <c r="G58" s="9">
        <v>0.17045454545454547</v>
      </c>
      <c r="H58" s="10">
        <v>60</v>
      </c>
      <c r="I58" s="128">
        <v>0.17045454545454547</v>
      </c>
      <c r="J58" s="13">
        <v>352</v>
      </c>
      <c r="K58" s="3">
        <v>244</v>
      </c>
      <c r="L58" s="11">
        <v>0.6931818181818181</v>
      </c>
      <c r="M58" s="3">
        <f t="shared" si="13"/>
        <v>48</v>
      </c>
      <c r="N58" s="11">
        <f t="shared" si="14"/>
        <v>0.13636363636363635</v>
      </c>
      <c r="O58" s="3">
        <v>108</v>
      </c>
      <c r="P58" s="11">
        <v>0.3068181818181818</v>
      </c>
      <c r="Q58" s="3">
        <v>0</v>
      </c>
      <c r="R58" s="14">
        <v>0</v>
      </c>
      <c r="S58" s="15">
        <v>352</v>
      </c>
      <c r="T58" s="3">
        <v>225</v>
      </c>
      <c r="U58" s="12">
        <v>0.6392045454545454</v>
      </c>
      <c r="V58" s="3">
        <f t="shared" si="15"/>
        <v>19</v>
      </c>
      <c r="W58" s="26">
        <f t="shared" si="16"/>
        <v>0.05397727272727273</v>
      </c>
      <c r="X58" s="3">
        <v>127</v>
      </c>
      <c r="Y58" s="12">
        <v>0.36079545454545453</v>
      </c>
      <c r="Z58" s="3">
        <v>0</v>
      </c>
      <c r="AA58" s="48">
        <v>0</v>
      </c>
    </row>
    <row r="59" spans="1:27" ht="15">
      <c r="A59" s="303"/>
      <c r="B59" s="403" t="s">
        <v>4</v>
      </c>
      <c r="C59" s="16">
        <v>337</v>
      </c>
      <c r="D59" s="10">
        <v>262</v>
      </c>
      <c r="E59" s="288">
        <v>0.7774480712166172</v>
      </c>
      <c r="F59" s="10">
        <v>75</v>
      </c>
      <c r="G59" s="9">
        <v>0.22255192878338279</v>
      </c>
      <c r="H59" s="10">
        <v>75</v>
      </c>
      <c r="I59" s="128">
        <v>0.22255192878338279</v>
      </c>
      <c r="J59" s="13">
        <v>337</v>
      </c>
      <c r="K59" s="3">
        <v>232</v>
      </c>
      <c r="L59" s="11">
        <v>0.688427299703264</v>
      </c>
      <c r="M59" s="3">
        <f t="shared" si="13"/>
        <v>30</v>
      </c>
      <c r="N59" s="11">
        <f t="shared" si="14"/>
        <v>0.08902077151335312</v>
      </c>
      <c r="O59" s="3">
        <v>105</v>
      </c>
      <c r="P59" s="11">
        <v>0.3115727002967359</v>
      </c>
      <c r="Q59" s="3">
        <v>0</v>
      </c>
      <c r="R59" s="14">
        <v>0</v>
      </c>
      <c r="S59" s="15">
        <v>337</v>
      </c>
      <c r="T59" s="3">
        <v>200</v>
      </c>
      <c r="U59" s="12">
        <v>0.5934718100890207</v>
      </c>
      <c r="V59" s="3">
        <f t="shared" si="15"/>
        <v>32</v>
      </c>
      <c r="W59" s="26">
        <f t="shared" si="16"/>
        <v>0.09495548961424333</v>
      </c>
      <c r="X59" s="3">
        <v>137</v>
      </c>
      <c r="Y59" s="12">
        <v>0.4065281899109792</v>
      </c>
      <c r="Z59" s="3">
        <v>0</v>
      </c>
      <c r="AA59" s="48">
        <v>0</v>
      </c>
    </row>
    <row r="60" spans="1:27" ht="15">
      <c r="A60" s="303"/>
      <c r="B60" s="403" t="s">
        <v>5</v>
      </c>
      <c r="C60" s="16">
        <v>342</v>
      </c>
      <c r="D60" s="10">
        <v>259</v>
      </c>
      <c r="E60" s="288">
        <v>0.7573099415204679</v>
      </c>
      <c r="F60" s="10">
        <v>83</v>
      </c>
      <c r="G60" s="9">
        <v>0.24269005847953218</v>
      </c>
      <c r="H60" s="10">
        <v>83</v>
      </c>
      <c r="I60" s="128">
        <v>0.24269005847953218</v>
      </c>
      <c r="J60" s="13">
        <v>342</v>
      </c>
      <c r="K60" s="3">
        <v>228</v>
      </c>
      <c r="L60" s="11">
        <v>0.6666666666666667</v>
      </c>
      <c r="M60" s="3">
        <f t="shared" si="13"/>
        <v>31</v>
      </c>
      <c r="N60" s="11">
        <f t="shared" si="14"/>
        <v>0.09064327485380116</v>
      </c>
      <c r="O60" s="3">
        <v>114</v>
      </c>
      <c r="P60" s="11">
        <v>0.33333333333333337</v>
      </c>
      <c r="Q60" s="3">
        <v>0</v>
      </c>
      <c r="R60" s="14">
        <v>0</v>
      </c>
      <c r="S60" s="15">
        <v>342</v>
      </c>
      <c r="T60" s="3">
        <v>212</v>
      </c>
      <c r="U60" s="12">
        <v>0.6198830409356725</v>
      </c>
      <c r="V60" s="3">
        <f t="shared" si="15"/>
        <v>16</v>
      </c>
      <c r="W60" s="26">
        <f t="shared" si="16"/>
        <v>0.04678362573099415</v>
      </c>
      <c r="X60" s="3">
        <v>130</v>
      </c>
      <c r="Y60" s="12">
        <v>0.38011695906432746</v>
      </c>
      <c r="Z60" s="3">
        <v>0</v>
      </c>
      <c r="AA60" s="48">
        <v>0</v>
      </c>
    </row>
    <row r="61" spans="1:27" ht="15">
      <c r="A61" s="303"/>
      <c r="B61" s="403" t="s">
        <v>6</v>
      </c>
      <c r="C61" s="16">
        <v>412</v>
      </c>
      <c r="D61" s="10">
        <v>303</v>
      </c>
      <c r="E61" s="288">
        <v>0.7354368932038835</v>
      </c>
      <c r="F61" s="10">
        <v>109</v>
      </c>
      <c r="G61" s="9">
        <v>0.2645631067961165</v>
      </c>
      <c r="H61" s="10">
        <v>109</v>
      </c>
      <c r="I61" s="128">
        <v>0.2645631067961165</v>
      </c>
      <c r="J61" s="13">
        <v>412</v>
      </c>
      <c r="K61" s="3">
        <v>282</v>
      </c>
      <c r="L61" s="11">
        <v>0.6844660194174758</v>
      </c>
      <c r="M61" s="3">
        <f t="shared" si="13"/>
        <v>21</v>
      </c>
      <c r="N61" s="11">
        <f t="shared" si="14"/>
        <v>0.050970873786407765</v>
      </c>
      <c r="O61" s="3">
        <v>130</v>
      </c>
      <c r="P61" s="11">
        <v>0.31553398058252424</v>
      </c>
      <c r="Q61" s="3">
        <v>0</v>
      </c>
      <c r="R61" s="14">
        <v>0</v>
      </c>
      <c r="S61" s="15">
        <v>412</v>
      </c>
      <c r="T61" s="3">
        <v>266</v>
      </c>
      <c r="U61" s="12">
        <v>0.645631067961165</v>
      </c>
      <c r="V61" s="3">
        <f t="shared" si="15"/>
        <v>16</v>
      </c>
      <c r="W61" s="26">
        <f t="shared" si="16"/>
        <v>0.038834951456310676</v>
      </c>
      <c r="X61" s="3">
        <v>146</v>
      </c>
      <c r="Y61" s="12">
        <v>0.3543689320388349</v>
      </c>
      <c r="Z61" s="3">
        <v>0</v>
      </c>
      <c r="AA61" s="48">
        <v>0</v>
      </c>
    </row>
    <row r="62" spans="1:27" ht="15">
      <c r="A62" s="303"/>
      <c r="B62" s="403" t="s">
        <v>7</v>
      </c>
      <c r="C62" s="16">
        <v>353</v>
      </c>
      <c r="D62" s="10">
        <v>301</v>
      </c>
      <c r="E62" s="288">
        <v>0.8526912181303117</v>
      </c>
      <c r="F62" s="10">
        <v>52</v>
      </c>
      <c r="G62" s="9">
        <v>0.1473087818696884</v>
      </c>
      <c r="H62" s="10">
        <v>52</v>
      </c>
      <c r="I62" s="128">
        <v>0.1473087818696884</v>
      </c>
      <c r="J62" s="13">
        <v>353</v>
      </c>
      <c r="K62" s="3">
        <v>271</v>
      </c>
      <c r="L62" s="11">
        <v>0.7677053824362606</v>
      </c>
      <c r="M62" s="3">
        <f t="shared" si="13"/>
        <v>30</v>
      </c>
      <c r="N62" s="11">
        <f t="shared" si="14"/>
        <v>0.08498583569405099</v>
      </c>
      <c r="O62" s="3">
        <v>82</v>
      </c>
      <c r="P62" s="11">
        <v>0.23229461756373937</v>
      </c>
      <c r="Q62" s="3">
        <v>0</v>
      </c>
      <c r="R62" s="14">
        <v>0</v>
      </c>
      <c r="S62" s="15">
        <v>353</v>
      </c>
      <c r="T62" s="3">
        <v>232</v>
      </c>
      <c r="U62" s="12">
        <v>0.6572237960339943</v>
      </c>
      <c r="V62" s="3">
        <f t="shared" si="15"/>
        <v>39</v>
      </c>
      <c r="W62" s="26">
        <f t="shared" si="16"/>
        <v>0.11048158640226628</v>
      </c>
      <c r="X62" s="3">
        <v>121</v>
      </c>
      <c r="Y62" s="12">
        <v>0.34277620396600567</v>
      </c>
      <c r="Z62" s="3">
        <v>0</v>
      </c>
      <c r="AA62" s="48">
        <v>0</v>
      </c>
    </row>
    <row r="63" spans="1:27" ht="15">
      <c r="A63" s="303"/>
      <c r="B63" s="404">
        <v>2007</v>
      </c>
      <c r="C63" s="16">
        <v>445</v>
      </c>
      <c r="D63" s="10">
        <v>366</v>
      </c>
      <c r="E63" s="288">
        <v>0.8224719101123595</v>
      </c>
      <c r="F63" s="10">
        <v>79</v>
      </c>
      <c r="G63" s="9">
        <v>0.17752808988764046</v>
      </c>
      <c r="H63" s="10">
        <v>79</v>
      </c>
      <c r="I63" s="128">
        <v>0.17752808988764046</v>
      </c>
      <c r="J63" s="13">
        <v>445</v>
      </c>
      <c r="K63" s="3">
        <v>315</v>
      </c>
      <c r="L63" s="11">
        <v>0.7078651685393258</v>
      </c>
      <c r="M63" s="3">
        <f t="shared" si="13"/>
        <v>51</v>
      </c>
      <c r="N63" s="11">
        <f t="shared" si="14"/>
        <v>0.1146067415730337</v>
      </c>
      <c r="O63" s="3">
        <v>130</v>
      </c>
      <c r="P63" s="11">
        <v>0.29213483146067415</v>
      </c>
      <c r="Q63" s="3">
        <v>0</v>
      </c>
      <c r="R63" s="14">
        <v>0</v>
      </c>
      <c r="S63" s="15">
        <v>445</v>
      </c>
      <c r="T63" s="3">
        <v>280</v>
      </c>
      <c r="U63" s="12">
        <v>0.6292134831460674</v>
      </c>
      <c r="V63" s="3">
        <f t="shared" si="15"/>
        <v>35</v>
      </c>
      <c r="W63" s="26">
        <f t="shared" si="16"/>
        <v>0.07865168539325842</v>
      </c>
      <c r="X63" s="3">
        <v>165</v>
      </c>
      <c r="Y63" s="12">
        <v>0.3707865168539326</v>
      </c>
      <c r="Z63" s="3">
        <v>0</v>
      </c>
      <c r="AA63" s="48">
        <v>0</v>
      </c>
    </row>
    <row r="64" spans="1:27" ht="15">
      <c r="A64" s="303"/>
      <c r="B64" s="404">
        <v>2008</v>
      </c>
      <c r="C64" s="16">
        <v>443</v>
      </c>
      <c r="D64" s="10">
        <v>352</v>
      </c>
      <c r="E64" s="288">
        <v>0.7945823927765236</v>
      </c>
      <c r="F64" s="10">
        <v>91</v>
      </c>
      <c r="G64" s="9">
        <v>0.2054176072234763</v>
      </c>
      <c r="H64" s="10">
        <v>91</v>
      </c>
      <c r="I64" s="128">
        <v>0.2054176072234763</v>
      </c>
      <c r="J64" s="13">
        <v>443</v>
      </c>
      <c r="K64" s="3">
        <v>299</v>
      </c>
      <c r="L64" s="11">
        <v>0.6749435665914221</v>
      </c>
      <c r="M64" s="3">
        <f t="shared" si="13"/>
        <v>53</v>
      </c>
      <c r="N64" s="11">
        <f t="shared" si="14"/>
        <v>0.11963882618510158</v>
      </c>
      <c r="O64" s="3">
        <v>144</v>
      </c>
      <c r="P64" s="11">
        <v>0.32505643340857787</v>
      </c>
      <c r="Q64" s="3">
        <v>0</v>
      </c>
      <c r="R64" s="14">
        <v>0</v>
      </c>
      <c r="S64" s="15">
        <v>443</v>
      </c>
      <c r="T64" s="3">
        <v>261</v>
      </c>
      <c r="U64" s="12">
        <v>0.5891647855530474</v>
      </c>
      <c r="V64" s="3">
        <f t="shared" si="15"/>
        <v>38</v>
      </c>
      <c r="W64" s="26">
        <f t="shared" si="16"/>
        <v>0.08577878103837472</v>
      </c>
      <c r="X64" s="3">
        <v>182</v>
      </c>
      <c r="Y64" s="12">
        <v>0.4108352144469526</v>
      </c>
      <c r="Z64" s="3">
        <v>0</v>
      </c>
      <c r="AA64" s="48">
        <v>0</v>
      </c>
    </row>
    <row r="65" spans="1:27" ht="15">
      <c r="A65" s="303"/>
      <c r="B65" s="404">
        <v>2009</v>
      </c>
      <c r="C65" s="16">
        <v>458</v>
      </c>
      <c r="D65" s="10">
        <v>354</v>
      </c>
      <c r="E65" s="288">
        <v>0.7729257641921398</v>
      </c>
      <c r="F65" s="10">
        <v>104</v>
      </c>
      <c r="G65" s="9">
        <v>0.22707423580786026</v>
      </c>
      <c r="H65" s="10">
        <v>104</v>
      </c>
      <c r="I65" s="128">
        <v>0.22707423580786026</v>
      </c>
      <c r="J65" s="13">
        <v>458</v>
      </c>
      <c r="K65" s="3">
        <v>281</v>
      </c>
      <c r="L65" s="11">
        <v>0.6135371179039302</v>
      </c>
      <c r="M65" s="3">
        <f t="shared" si="13"/>
        <v>73</v>
      </c>
      <c r="N65" s="11">
        <f t="shared" si="14"/>
        <v>0.15938864628820962</v>
      </c>
      <c r="O65" s="3">
        <v>177</v>
      </c>
      <c r="P65" s="11">
        <v>0.3864628820960699</v>
      </c>
      <c r="Q65" s="3">
        <v>0</v>
      </c>
      <c r="R65" s="14">
        <v>0</v>
      </c>
      <c r="S65" s="15">
        <v>458</v>
      </c>
      <c r="T65" s="3">
        <v>248</v>
      </c>
      <c r="U65" s="12">
        <v>0.5414847161572053</v>
      </c>
      <c r="V65" s="3">
        <f t="shared" si="15"/>
        <v>33</v>
      </c>
      <c r="W65" s="26">
        <f t="shared" si="16"/>
        <v>0.07205240174672489</v>
      </c>
      <c r="X65" s="3">
        <v>210</v>
      </c>
      <c r="Y65" s="12">
        <v>0.4585152838427948</v>
      </c>
      <c r="Z65" s="3">
        <v>0</v>
      </c>
      <c r="AA65" s="48">
        <v>0</v>
      </c>
    </row>
    <row r="66" spans="1:27" ht="15">
      <c r="A66" s="303"/>
      <c r="B66" s="404">
        <v>2010</v>
      </c>
      <c r="C66" s="16">
        <v>402</v>
      </c>
      <c r="D66" s="10">
        <v>305</v>
      </c>
      <c r="E66" s="288">
        <v>0.7587064676616916</v>
      </c>
      <c r="F66" s="10">
        <v>97</v>
      </c>
      <c r="G66" s="9">
        <v>0.24129353233830847</v>
      </c>
      <c r="H66" s="10">
        <v>97</v>
      </c>
      <c r="I66" s="128">
        <v>0.24129353233830847</v>
      </c>
      <c r="J66" s="13">
        <v>402</v>
      </c>
      <c r="K66" s="3">
        <v>259</v>
      </c>
      <c r="L66" s="11">
        <v>0.6442786069651741</v>
      </c>
      <c r="M66" s="3">
        <f t="shared" si="13"/>
        <v>46</v>
      </c>
      <c r="N66" s="11">
        <f t="shared" si="14"/>
        <v>0.11442786069651742</v>
      </c>
      <c r="O66" s="3">
        <v>143</v>
      </c>
      <c r="P66" s="11">
        <v>0.35572139303482586</v>
      </c>
      <c r="Q66" s="3">
        <v>0</v>
      </c>
      <c r="R66" s="14">
        <v>0</v>
      </c>
      <c r="S66" s="15">
        <v>402</v>
      </c>
      <c r="T66" s="3">
        <v>236</v>
      </c>
      <c r="U66" s="12">
        <v>0.5870646766169154</v>
      </c>
      <c r="V66" s="3">
        <f t="shared" si="15"/>
        <v>23</v>
      </c>
      <c r="W66" s="26">
        <f t="shared" si="16"/>
        <v>0.05721393034825871</v>
      </c>
      <c r="X66" s="3">
        <v>166</v>
      </c>
      <c r="Y66" s="12">
        <v>0.4129353233830846</v>
      </c>
      <c r="Z66" s="3">
        <v>0</v>
      </c>
      <c r="AA66" s="48">
        <v>0</v>
      </c>
    </row>
    <row r="67" spans="1:27" ht="15">
      <c r="A67" s="303"/>
      <c r="B67" s="404">
        <v>2011</v>
      </c>
      <c r="C67" s="16">
        <v>367</v>
      </c>
      <c r="D67" s="10">
        <v>298</v>
      </c>
      <c r="E67" s="288">
        <v>0.8119891008174388</v>
      </c>
      <c r="F67" s="10">
        <v>69</v>
      </c>
      <c r="G67" s="9">
        <v>0.1880108991825613</v>
      </c>
      <c r="H67" s="10">
        <v>69</v>
      </c>
      <c r="I67" s="128">
        <v>0.1880108991825613</v>
      </c>
      <c r="J67" s="13">
        <v>367</v>
      </c>
      <c r="K67" s="3">
        <v>267</v>
      </c>
      <c r="L67" s="11">
        <v>0.7275204359673024</v>
      </c>
      <c r="M67" s="3">
        <f t="shared" si="13"/>
        <v>31</v>
      </c>
      <c r="N67" s="11">
        <f t="shared" si="14"/>
        <v>0.08446866485013624</v>
      </c>
      <c r="O67" s="3">
        <v>100</v>
      </c>
      <c r="P67" s="11">
        <v>0.2724795640326976</v>
      </c>
      <c r="Q67" s="3">
        <v>0</v>
      </c>
      <c r="R67" s="14">
        <v>0</v>
      </c>
      <c r="S67" s="15">
        <v>367</v>
      </c>
      <c r="T67" s="3">
        <v>232</v>
      </c>
      <c r="U67" s="12">
        <v>0.632</v>
      </c>
      <c r="V67" s="3">
        <v>135</v>
      </c>
      <c r="W67" s="26">
        <f t="shared" si="16"/>
        <v>0.3678474114441417</v>
      </c>
      <c r="X67" s="3">
        <v>235</v>
      </c>
      <c r="Y67" s="12">
        <v>0.64</v>
      </c>
      <c r="Z67" s="3">
        <v>0</v>
      </c>
      <c r="AA67" s="48">
        <v>0</v>
      </c>
    </row>
    <row r="68" spans="1:27" ht="15">
      <c r="A68" s="303"/>
      <c r="B68" s="405">
        <v>2012</v>
      </c>
      <c r="C68" s="87">
        <v>270</v>
      </c>
      <c r="D68" s="88">
        <v>227</v>
      </c>
      <c r="E68" s="289">
        <v>0.8407407407407408</v>
      </c>
      <c r="F68" s="88">
        <v>43</v>
      </c>
      <c r="G68" s="89">
        <v>0.15925925925925927</v>
      </c>
      <c r="H68" s="88">
        <v>43</v>
      </c>
      <c r="I68" s="129">
        <v>0.15925925925925927</v>
      </c>
      <c r="J68" s="90">
        <v>270</v>
      </c>
      <c r="K68" s="91">
        <v>197</v>
      </c>
      <c r="L68" s="92">
        <v>0.73</v>
      </c>
      <c r="M68" s="91">
        <v>73</v>
      </c>
      <c r="N68" s="11">
        <f t="shared" si="14"/>
        <v>0.27037037037037037</v>
      </c>
      <c r="O68" s="91">
        <v>116</v>
      </c>
      <c r="P68" s="92">
        <v>0.4296</v>
      </c>
      <c r="Q68" s="91">
        <v>0</v>
      </c>
      <c r="R68" s="14">
        <v>0</v>
      </c>
      <c r="S68" s="94">
        <v>270</v>
      </c>
      <c r="T68" s="91">
        <v>0</v>
      </c>
      <c r="U68" s="95">
        <v>0</v>
      </c>
      <c r="V68" s="91">
        <v>0</v>
      </c>
      <c r="W68" s="95">
        <v>0</v>
      </c>
      <c r="X68" s="91">
        <v>0</v>
      </c>
      <c r="Y68" s="95">
        <v>0</v>
      </c>
      <c r="Z68" s="91">
        <v>270</v>
      </c>
      <c r="AA68" s="96">
        <v>1</v>
      </c>
    </row>
    <row r="69" spans="1:27" ht="15.75" thickBot="1">
      <c r="A69" s="304"/>
      <c r="B69" s="406">
        <v>2013</v>
      </c>
      <c r="C69" s="126">
        <v>327</v>
      </c>
      <c r="D69" s="88">
        <v>294</v>
      </c>
      <c r="E69" s="289">
        <v>0.899</v>
      </c>
      <c r="F69" s="88">
        <v>33</v>
      </c>
      <c r="G69" s="89">
        <v>0.101</v>
      </c>
      <c r="H69" s="88">
        <v>33</v>
      </c>
      <c r="I69" s="129">
        <v>0.101</v>
      </c>
      <c r="J69" s="90">
        <v>327</v>
      </c>
      <c r="K69" s="91"/>
      <c r="L69" s="92"/>
      <c r="M69" s="91"/>
      <c r="N69" s="92"/>
      <c r="O69" s="91"/>
      <c r="P69" s="92"/>
      <c r="Q69" s="91">
        <v>327</v>
      </c>
      <c r="R69" s="93">
        <v>1</v>
      </c>
      <c r="S69" s="94"/>
      <c r="T69" s="91"/>
      <c r="U69" s="95"/>
      <c r="V69" s="91"/>
      <c r="W69" s="95"/>
      <c r="X69" s="91"/>
      <c r="Y69" s="95"/>
      <c r="Z69" s="91">
        <v>327</v>
      </c>
      <c r="AA69" s="96">
        <v>1</v>
      </c>
    </row>
    <row r="70" spans="1:27" ht="15.75" thickBot="1">
      <c r="A70" s="299" t="s">
        <v>77</v>
      </c>
      <c r="B70" s="300"/>
      <c r="C70" s="110"/>
      <c r="D70" s="111"/>
      <c r="E70" s="290">
        <f>AVERAGE(E56:E69)</f>
        <v>0.8055742610505666</v>
      </c>
      <c r="F70" s="111"/>
      <c r="G70" s="112">
        <f>AVERAGE(G56:G69)</f>
        <v>0.1944257389494334</v>
      </c>
      <c r="H70" s="111"/>
      <c r="I70" s="113">
        <f>AVERAGE(I56:I69)</f>
        <v>0.1944257389494334</v>
      </c>
      <c r="J70" s="114"/>
      <c r="K70" s="115"/>
      <c r="L70" s="112">
        <f>AVERAGE(L56:L68)</f>
        <v>0.6873671117164701</v>
      </c>
      <c r="M70" s="111"/>
      <c r="N70" s="112">
        <f>AVERAGE(N56:N68)</f>
        <v>0.1232997563094961</v>
      </c>
      <c r="O70" s="111"/>
      <c r="P70" s="112">
        <f>AVERAGE(P56:P68)</f>
        <v>0.3249098113604528</v>
      </c>
      <c r="Q70" s="111"/>
      <c r="R70" s="116"/>
      <c r="S70" s="117"/>
      <c r="T70" s="111"/>
      <c r="U70" s="112">
        <f>AVERAGE(U56:U67)</f>
        <v>0.6112076793322817</v>
      </c>
      <c r="V70" s="111"/>
      <c r="W70" s="112">
        <f>AVERAGE(W56:W67)</f>
        <v>0.09530060631696419</v>
      </c>
      <c r="X70" s="111"/>
      <c r="Y70" s="112">
        <f>AVERAGE(Y56:Y67)</f>
        <v>0.4114589873343848</v>
      </c>
      <c r="Z70" s="111"/>
      <c r="AA70" s="118"/>
    </row>
    <row r="71" spans="1:27" ht="16.5" thickBot="1" thickTop="1">
      <c r="A71" s="294" t="s">
        <v>71</v>
      </c>
      <c r="B71" s="295"/>
      <c r="C71" s="80"/>
      <c r="D71" s="74"/>
      <c r="E71" s="291">
        <f>_xlfn.STDEV.P(E56:E69)</f>
        <v>0.04193205583590553</v>
      </c>
      <c r="F71" s="74"/>
      <c r="G71" s="75">
        <f>_xlfn.STDEV.P(G56:G68)</f>
        <v>0.03421243658010601</v>
      </c>
      <c r="H71" s="74"/>
      <c r="I71" s="76">
        <f>_xlfn.STDEV.P(I56:I68)</f>
        <v>0.03421243658010601</v>
      </c>
      <c r="J71" s="73"/>
      <c r="K71" s="74"/>
      <c r="L71" s="75">
        <f>_xlfn.STDEV.P(L56:L68)</f>
        <v>0.03856539573791922</v>
      </c>
      <c r="M71" s="74"/>
      <c r="N71" s="75">
        <f>_xlfn.STDEV.P(N56:N68)</f>
        <v>0.051786510751014814</v>
      </c>
      <c r="O71" s="74"/>
      <c r="P71" s="75">
        <f>_xlfn.STDEV.P(P56:P68)</f>
        <v>0.047425335541824806</v>
      </c>
      <c r="Q71" s="74"/>
      <c r="R71" s="77"/>
      <c r="S71" s="78"/>
      <c r="T71" s="74"/>
      <c r="U71" s="75">
        <f>_xlfn.STDEV.P(U56:U67)</f>
        <v>0.03169063455785023</v>
      </c>
      <c r="V71" s="74"/>
      <c r="W71" s="75">
        <f>_xlfn.STDEV.P(W56:W67)</f>
        <v>0.0844524685522421</v>
      </c>
      <c r="X71" s="74"/>
      <c r="Y71" s="75">
        <f>_xlfn.STDEV.P(Y56:Y67)</f>
        <v>0.07558615396110277</v>
      </c>
      <c r="Z71" s="74"/>
      <c r="AA71" s="79"/>
    </row>
    <row r="72" spans="1:27" ht="16.5" thickBot="1" thickTop="1">
      <c r="A72" s="301" t="s">
        <v>75</v>
      </c>
      <c r="B72" s="302"/>
      <c r="C72" s="119"/>
      <c r="D72" s="107"/>
      <c r="E72" s="108">
        <f>SLOPE(E56:E69,$B$56:$B$69)</f>
        <v>0.012891582222023384</v>
      </c>
      <c r="F72" s="107"/>
      <c r="G72" s="108">
        <f>SLOPE(G56:G68,$B$56:$B$68)</f>
        <v>-0.003695570878120078</v>
      </c>
      <c r="H72" s="107"/>
      <c r="I72" s="120">
        <f>SLOPE(I56:I68,$B$56:$B$68)</f>
        <v>-0.003695570878120078</v>
      </c>
      <c r="J72" s="121"/>
      <c r="K72" s="107"/>
      <c r="L72" s="108">
        <f>SLOPE(L56:L68,$B$56:$B$68)</f>
        <v>0.008547035842635884</v>
      </c>
      <c r="M72" s="107"/>
      <c r="N72" s="108">
        <f>SLOPE(N56:N68,$B$56:$B$68)</f>
        <v>0.017952767839717006</v>
      </c>
      <c r="O72" s="107"/>
      <c r="P72" s="108">
        <f>SLOPE(P56:P68,$B$56:$B$68)</f>
        <v>0.014252964157364122</v>
      </c>
      <c r="Q72" s="107"/>
      <c r="R72" s="122"/>
      <c r="S72" s="106"/>
      <c r="T72" s="107"/>
      <c r="U72" s="108">
        <f>SLOPE(U56:U67,$B$56:$B$67)</f>
        <v>0.00034729247717332214</v>
      </c>
      <c r="V72" s="107"/>
      <c r="W72" s="108">
        <f>SLOPE(W56:W67,$B$56:$B$67)</f>
        <v>0.054982660141165055</v>
      </c>
      <c r="X72" s="107"/>
      <c r="Y72" s="108">
        <f>SLOPE(Y56:Y67,$B$56:$B$67)</f>
        <v>0.05405270752282668</v>
      </c>
      <c r="Z72" s="107"/>
      <c r="AA72" s="109"/>
    </row>
    <row r="73" spans="1:27" ht="15">
      <c r="A73" s="298" t="s">
        <v>82</v>
      </c>
      <c r="B73" s="402" t="s">
        <v>1</v>
      </c>
      <c r="C73" s="18">
        <v>282</v>
      </c>
      <c r="D73" s="19">
        <v>252</v>
      </c>
      <c r="E73" s="292">
        <v>0.8936170212765957</v>
      </c>
      <c r="F73" s="19">
        <v>30</v>
      </c>
      <c r="G73" s="20">
        <v>0.10638297872340426</v>
      </c>
      <c r="H73" s="19">
        <v>30</v>
      </c>
      <c r="I73" s="127">
        <v>0.10638297872340426</v>
      </c>
      <c r="J73" s="21">
        <v>282</v>
      </c>
      <c r="K73" s="22">
        <v>222</v>
      </c>
      <c r="L73" s="23">
        <v>0.7872340425531915</v>
      </c>
      <c r="M73" s="22">
        <f aca="true" t="shared" si="17" ref="M73:M84">D73-K73</f>
        <v>30</v>
      </c>
      <c r="N73" s="23">
        <f aca="true" t="shared" si="18" ref="N73:N85">M73/C73</f>
        <v>0.10638297872340426</v>
      </c>
      <c r="O73" s="22">
        <v>60</v>
      </c>
      <c r="P73" s="23">
        <v>0.2127659574468085</v>
      </c>
      <c r="Q73" s="22">
        <v>0</v>
      </c>
      <c r="R73" s="24">
        <v>0</v>
      </c>
      <c r="S73" s="25">
        <v>282</v>
      </c>
      <c r="T73" s="22">
        <v>203</v>
      </c>
      <c r="U73" s="26">
        <v>0.7198581560283688</v>
      </c>
      <c r="V73" s="22">
        <f aca="true" t="shared" si="19" ref="V73:V83">K73-T73</f>
        <v>19</v>
      </c>
      <c r="W73" s="26">
        <f aca="true" t="shared" si="20" ref="W73:W84">V73/K73</f>
        <v>0.08558558558558559</v>
      </c>
      <c r="X73" s="22">
        <v>79</v>
      </c>
      <c r="Y73" s="26">
        <v>0.2801418439716312</v>
      </c>
      <c r="Z73" s="22">
        <v>0</v>
      </c>
      <c r="AA73" s="50">
        <v>0</v>
      </c>
    </row>
    <row r="74" spans="1:27" ht="15">
      <c r="A74" s="298"/>
      <c r="B74" s="403" t="s">
        <v>2</v>
      </c>
      <c r="C74" s="16">
        <v>257</v>
      </c>
      <c r="D74" s="10">
        <v>224</v>
      </c>
      <c r="E74" s="288">
        <v>0.8715953307392996</v>
      </c>
      <c r="F74" s="10">
        <v>33</v>
      </c>
      <c r="G74" s="9">
        <v>0.1284046692607004</v>
      </c>
      <c r="H74" s="10">
        <v>33</v>
      </c>
      <c r="I74" s="128">
        <v>0.1284046692607004</v>
      </c>
      <c r="J74" s="13">
        <v>257</v>
      </c>
      <c r="K74" s="3">
        <v>198</v>
      </c>
      <c r="L74" s="11">
        <v>0.7704280155642023</v>
      </c>
      <c r="M74" s="3">
        <f t="shared" si="17"/>
        <v>26</v>
      </c>
      <c r="N74" s="11">
        <f t="shared" si="18"/>
        <v>0.10116731517509728</v>
      </c>
      <c r="O74" s="3">
        <v>59</v>
      </c>
      <c r="P74" s="11">
        <v>0.22957198443579765</v>
      </c>
      <c r="Q74" s="3">
        <v>0</v>
      </c>
      <c r="R74" s="14">
        <v>0</v>
      </c>
      <c r="S74" s="15">
        <v>257</v>
      </c>
      <c r="T74" s="3">
        <v>181</v>
      </c>
      <c r="U74" s="12">
        <v>0.7042801556420234</v>
      </c>
      <c r="V74" s="3">
        <f t="shared" si="19"/>
        <v>17</v>
      </c>
      <c r="W74" s="12">
        <f t="shared" si="20"/>
        <v>0.08585858585858586</v>
      </c>
      <c r="X74" s="3">
        <v>76</v>
      </c>
      <c r="Y74" s="12">
        <v>0.29571984435797666</v>
      </c>
      <c r="Z74" s="3">
        <v>0</v>
      </c>
      <c r="AA74" s="48">
        <v>0</v>
      </c>
    </row>
    <row r="75" spans="1:27" ht="15">
      <c r="A75" s="298"/>
      <c r="B75" s="403" t="s">
        <v>3</v>
      </c>
      <c r="C75" s="16">
        <v>228</v>
      </c>
      <c r="D75" s="10">
        <v>195</v>
      </c>
      <c r="E75" s="288">
        <v>0.8552631578947368</v>
      </c>
      <c r="F75" s="10">
        <v>33</v>
      </c>
      <c r="G75" s="9">
        <v>0.14473684210526316</v>
      </c>
      <c r="H75" s="10">
        <v>33</v>
      </c>
      <c r="I75" s="128">
        <v>0.14473684210526316</v>
      </c>
      <c r="J75" s="13">
        <v>228</v>
      </c>
      <c r="K75" s="3">
        <v>174</v>
      </c>
      <c r="L75" s="11">
        <v>0.763157894736842</v>
      </c>
      <c r="M75" s="3">
        <f t="shared" si="17"/>
        <v>21</v>
      </c>
      <c r="N75" s="11">
        <f t="shared" si="18"/>
        <v>0.09210526315789473</v>
      </c>
      <c r="O75" s="3">
        <v>54</v>
      </c>
      <c r="P75" s="11">
        <v>0.2368421052631579</v>
      </c>
      <c r="Q75" s="3">
        <v>0</v>
      </c>
      <c r="R75" s="14">
        <v>0</v>
      </c>
      <c r="S75" s="15">
        <v>228</v>
      </c>
      <c r="T75" s="3">
        <v>167</v>
      </c>
      <c r="U75" s="12">
        <v>0.7324561403508772</v>
      </c>
      <c r="V75" s="3">
        <f t="shared" si="19"/>
        <v>7</v>
      </c>
      <c r="W75" s="12">
        <f t="shared" si="20"/>
        <v>0.040229885057471264</v>
      </c>
      <c r="X75" s="3">
        <v>61</v>
      </c>
      <c r="Y75" s="12">
        <v>0.2675438596491228</v>
      </c>
      <c r="Z75" s="3">
        <v>0</v>
      </c>
      <c r="AA75" s="48">
        <v>0</v>
      </c>
    </row>
    <row r="76" spans="1:27" ht="15">
      <c r="A76" s="298"/>
      <c r="B76" s="403" t="s">
        <v>4</v>
      </c>
      <c r="C76" s="16">
        <v>267</v>
      </c>
      <c r="D76" s="10">
        <v>224</v>
      </c>
      <c r="E76" s="288">
        <v>0.8389513108614233</v>
      </c>
      <c r="F76" s="10">
        <v>43</v>
      </c>
      <c r="G76" s="9">
        <v>0.16104868913857678</v>
      </c>
      <c r="H76" s="10">
        <v>43</v>
      </c>
      <c r="I76" s="128">
        <v>0.16104868913857678</v>
      </c>
      <c r="J76" s="13">
        <v>267</v>
      </c>
      <c r="K76" s="3">
        <v>205</v>
      </c>
      <c r="L76" s="11">
        <v>0.7677902621722846</v>
      </c>
      <c r="M76" s="3">
        <f t="shared" si="17"/>
        <v>19</v>
      </c>
      <c r="N76" s="11">
        <f t="shared" si="18"/>
        <v>0.07116104868913857</v>
      </c>
      <c r="O76" s="3">
        <v>62</v>
      </c>
      <c r="P76" s="11">
        <v>0.23220973782771537</v>
      </c>
      <c r="Q76" s="3">
        <v>0</v>
      </c>
      <c r="R76" s="14">
        <v>0</v>
      </c>
      <c r="S76" s="15">
        <v>267</v>
      </c>
      <c r="T76" s="3">
        <v>184</v>
      </c>
      <c r="U76" s="12">
        <v>0.6891385767790262</v>
      </c>
      <c r="V76" s="3">
        <f t="shared" si="19"/>
        <v>21</v>
      </c>
      <c r="W76" s="12">
        <f t="shared" si="20"/>
        <v>0.1024390243902439</v>
      </c>
      <c r="X76" s="3">
        <v>83</v>
      </c>
      <c r="Y76" s="12">
        <v>0.31086142322097376</v>
      </c>
      <c r="Z76" s="3">
        <v>0</v>
      </c>
      <c r="AA76" s="48">
        <v>0</v>
      </c>
    </row>
    <row r="77" spans="1:27" ht="15">
      <c r="A77" s="298"/>
      <c r="B77" s="403" t="s">
        <v>5</v>
      </c>
      <c r="C77" s="16">
        <v>255</v>
      </c>
      <c r="D77" s="10">
        <v>203</v>
      </c>
      <c r="E77" s="288">
        <v>0.7960784313725491</v>
      </c>
      <c r="F77" s="10">
        <v>52</v>
      </c>
      <c r="G77" s="9">
        <v>0.20392156862745098</v>
      </c>
      <c r="H77" s="10">
        <v>52</v>
      </c>
      <c r="I77" s="128">
        <v>0.20392156862745098</v>
      </c>
      <c r="J77" s="13">
        <v>255</v>
      </c>
      <c r="K77" s="3">
        <v>188</v>
      </c>
      <c r="L77" s="11">
        <v>0.7372549019607842</v>
      </c>
      <c r="M77" s="3">
        <f t="shared" si="17"/>
        <v>15</v>
      </c>
      <c r="N77" s="11">
        <f t="shared" si="18"/>
        <v>0.058823529411764705</v>
      </c>
      <c r="O77" s="3">
        <v>67</v>
      </c>
      <c r="P77" s="11">
        <v>0.2627450980392157</v>
      </c>
      <c r="Q77" s="3">
        <v>0</v>
      </c>
      <c r="R77" s="14">
        <v>0</v>
      </c>
      <c r="S77" s="15">
        <v>255</v>
      </c>
      <c r="T77" s="3">
        <v>169</v>
      </c>
      <c r="U77" s="12">
        <v>0.6627450980392158</v>
      </c>
      <c r="V77" s="3">
        <f t="shared" si="19"/>
        <v>19</v>
      </c>
      <c r="W77" s="12">
        <f t="shared" si="20"/>
        <v>0.10106382978723404</v>
      </c>
      <c r="X77" s="3">
        <v>86</v>
      </c>
      <c r="Y77" s="12">
        <v>0.33725490196078434</v>
      </c>
      <c r="Z77" s="3">
        <v>0</v>
      </c>
      <c r="AA77" s="48">
        <v>0</v>
      </c>
    </row>
    <row r="78" spans="1:27" ht="15">
      <c r="A78" s="298"/>
      <c r="B78" s="403" t="s">
        <v>6</v>
      </c>
      <c r="C78" s="16">
        <v>273</v>
      </c>
      <c r="D78" s="10">
        <v>227</v>
      </c>
      <c r="E78" s="288">
        <v>0.8315018315018315</v>
      </c>
      <c r="F78" s="10">
        <v>46</v>
      </c>
      <c r="G78" s="9">
        <v>0.1684981684981685</v>
      </c>
      <c r="H78" s="10">
        <v>46</v>
      </c>
      <c r="I78" s="128">
        <v>0.1684981684981685</v>
      </c>
      <c r="J78" s="13">
        <v>273</v>
      </c>
      <c r="K78" s="3">
        <v>198</v>
      </c>
      <c r="L78" s="11">
        <v>0.7252747252747253</v>
      </c>
      <c r="M78" s="3">
        <f t="shared" si="17"/>
        <v>29</v>
      </c>
      <c r="N78" s="11">
        <f t="shared" si="18"/>
        <v>0.10622710622710622</v>
      </c>
      <c r="O78" s="3">
        <v>75</v>
      </c>
      <c r="P78" s="11">
        <v>0.2747252747252747</v>
      </c>
      <c r="Q78" s="3">
        <v>0</v>
      </c>
      <c r="R78" s="14">
        <v>0</v>
      </c>
      <c r="S78" s="15">
        <v>273</v>
      </c>
      <c r="T78" s="3">
        <v>186</v>
      </c>
      <c r="U78" s="12">
        <v>0.6813186813186813</v>
      </c>
      <c r="V78" s="3">
        <f t="shared" si="19"/>
        <v>12</v>
      </c>
      <c r="W78" s="12">
        <f t="shared" si="20"/>
        <v>0.06060606060606061</v>
      </c>
      <c r="X78" s="3">
        <v>87</v>
      </c>
      <c r="Y78" s="12">
        <v>0.31868131868131866</v>
      </c>
      <c r="Z78" s="3">
        <v>0</v>
      </c>
      <c r="AA78" s="48">
        <v>0</v>
      </c>
    </row>
    <row r="79" spans="1:27" ht="15">
      <c r="A79" s="298"/>
      <c r="B79" s="403" t="s">
        <v>7</v>
      </c>
      <c r="C79" s="16">
        <v>254</v>
      </c>
      <c r="D79" s="10">
        <v>224</v>
      </c>
      <c r="E79" s="288">
        <v>0.8818897637795275</v>
      </c>
      <c r="F79" s="10">
        <v>30</v>
      </c>
      <c r="G79" s="9">
        <v>0.11811023622047244</v>
      </c>
      <c r="H79" s="10">
        <v>30</v>
      </c>
      <c r="I79" s="128">
        <v>0.11811023622047244</v>
      </c>
      <c r="J79" s="13">
        <v>254</v>
      </c>
      <c r="K79" s="3">
        <v>209</v>
      </c>
      <c r="L79" s="11">
        <v>0.8228346456692914</v>
      </c>
      <c r="M79" s="3">
        <f t="shared" si="17"/>
        <v>15</v>
      </c>
      <c r="N79" s="11">
        <f t="shared" si="18"/>
        <v>0.05905511811023622</v>
      </c>
      <c r="O79" s="3">
        <v>45</v>
      </c>
      <c r="P79" s="11">
        <v>0.17716535433070868</v>
      </c>
      <c r="Q79" s="3">
        <v>0</v>
      </c>
      <c r="R79" s="14">
        <v>0</v>
      </c>
      <c r="S79" s="15">
        <v>254</v>
      </c>
      <c r="T79" s="3">
        <v>197</v>
      </c>
      <c r="U79" s="12">
        <v>0.7755905511811023</v>
      </c>
      <c r="V79" s="3">
        <f t="shared" si="19"/>
        <v>12</v>
      </c>
      <c r="W79" s="12">
        <f t="shared" si="20"/>
        <v>0.05741626794258373</v>
      </c>
      <c r="X79" s="3">
        <v>57</v>
      </c>
      <c r="Y79" s="12">
        <v>0.22440944881889763</v>
      </c>
      <c r="Z79" s="3">
        <v>0</v>
      </c>
      <c r="AA79" s="48">
        <v>0</v>
      </c>
    </row>
    <row r="80" spans="1:27" ht="15">
      <c r="A80" s="298"/>
      <c r="B80" s="404">
        <v>2007</v>
      </c>
      <c r="C80" s="16">
        <v>280</v>
      </c>
      <c r="D80" s="10">
        <v>244</v>
      </c>
      <c r="E80" s="288">
        <v>0.8714285714285714</v>
      </c>
      <c r="F80" s="10">
        <v>36</v>
      </c>
      <c r="G80" s="9">
        <v>0.12857142857142856</v>
      </c>
      <c r="H80" s="10">
        <v>36</v>
      </c>
      <c r="I80" s="128">
        <v>0.12857142857142856</v>
      </c>
      <c r="J80" s="13">
        <v>280</v>
      </c>
      <c r="K80" s="3">
        <v>221</v>
      </c>
      <c r="L80" s="11">
        <v>0.7892857142857143</v>
      </c>
      <c r="M80" s="3">
        <f t="shared" si="17"/>
        <v>23</v>
      </c>
      <c r="N80" s="11">
        <f t="shared" si="18"/>
        <v>0.08214285714285714</v>
      </c>
      <c r="O80" s="3">
        <v>59</v>
      </c>
      <c r="P80" s="11">
        <v>0.21071428571428574</v>
      </c>
      <c r="Q80" s="3">
        <v>0</v>
      </c>
      <c r="R80" s="14">
        <v>0</v>
      </c>
      <c r="S80" s="15">
        <v>280</v>
      </c>
      <c r="T80" s="3">
        <v>194</v>
      </c>
      <c r="U80" s="12">
        <v>0.6928571428571427</v>
      </c>
      <c r="V80" s="3">
        <f t="shared" si="19"/>
        <v>27</v>
      </c>
      <c r="W80" s="12">
        <f t="shared" si="20"/>
        <v>0.12217194570135746</v>
      </c>
      <c r="X80" s="3">
        <v>86</v>
      </c>
      <c r="Y80" s="12">
        <v>0.30714285714285716</v>
      </c>
      <c r="Z80" s="3">
        <v>0</v>
      </c>
      <c r="AA80" s="48">
        <v>0</v>
      </c>
    </row>
    <row r="81" spans="1:27" ht="15">
      <c r="A81" s="298"/>
      <c r="B81" s="404">
        <v>2008</v>
      </c>
      <c r="C81" s="16">
        <v>228</v>
      </c>
      <c r="D81" s="10">
        <v>194</v>
      </c>
      <c r="E81" s="288">
        <v>0.8508771929824561</v>
      </c>
      <c r="F81" s="10">
        <v>34</v>
      </c>
      <c r="G81" s="9">
        <v>0.14912280701754385</v>
      </c>
      <c r="H81" s="10">
        <v>34</v>
      </c>
      <c r="I81" s="128">
        <v>0.14912280701754385</v>
      </c>
      <c r="J81" s="13">
        <v>228</v>
      </c>
      <c r="K81" s="3">
        <v>167</v>
      </c>
      <c r="L81" s="11">
        <v>0.7324561403508771</v>
      </c>
      <c r="M81" s="3">
        <f t="shared" si="17"/>
        <v>27</v>
      </c>
      <c r="N81" s="11">
        <f t="shared" si="18"/>
        <v>0.11842105263157894</v>
      </c>
      <c r="O81" s="3">
        <v>61</v>
      </c>
      <c r="P81" s="11">
        <v>0.2675438596491228</v>
      </c>
      <c r="Q81" s="3">
        <v>0</v>
      </c>
      <c r="R81" s="14">
        <v>0</v>
      </c>
      <c r="S81" s="15">
        <v>228</v>
      </c>
      <c r="T81" s="3">
        <v>152</v>
      </c>
      <c r="U81" s="12">
        <v>0.6666666666666665</v>
      </c>
      <c r="V81" s="3">
        <f t="shared" si="19"/>
        <v>15</v>
      </c>
      <c r="W81" s="12">
        <f t="shared" si="20"/>
        <v>0.08982035928143713</v>
      </c>
      <c r="X81" s="3">
        <v>76</v>
      </c>
      <c r="Y81" s="12">
        <v>0.33333333333333326</v>
      </c>
      <c r="Z81" s="3">
        <v>0</v>
      </c>
      <c r="AA81" s="48">
        <v>0</v>
      </c>
    </row>
    <row r="82" spans="1:27" ht="15">
      <c r="A82" s="298"/>
      <c r="B82" s="404">
        <v>2009</v>
      </c>
      <c r="C82" s="16">
        <v>236</v>
      </c>
      <c r="D82" s="10">
        <v>182</v>
      </c>
      <c r="E82" s="288">
        <v>0.771186440677966</v>
      </c>
      <c r="F82" s="10">
        <v>54</v>
      </c>
      <c r="G82" s="9">
        <v>0.2288135593220339</v>
      </c>
      <c r="H82" s="10">
        <v>54</v>
      </c>
      <c r="I82" s="128">
        <v>0.2288135593220339</v>
      </c>
      <c r="J82" s="13">
        <v>236</v>
      </c>
      <c r="K82" s="3">
        <v>161</v>
      </c>
      <c r="L82" s="11">
        <v>0.6822033898305083</v>
      </c>
      <c r="M82" s="3">
        <f t="shared" si="17"/>
        <v>21</v>
      </c>
      <c r="N82" s="11">
        <f t="shared" si="18"/>
        <v>0.08898305084745763</v>
      </c>
      <c r="O82" s="3">
        <v>75</v>
      </c>
      <c r="P82" s="11">
        <v>0.3177966101694915</v>
      </c>
      <c r="Q82" s="3">
        <v>0</v>
      </c>
      <c r="R82" s="14">
        <v>0</v>
      </c>
      <c r="S82" s="15">
        <v>236</v>
      </c>
      <c r="T82" s="3">
        <v>151</v>
      </c>
      <c r="U82" s="12">
        <v>0.6398305084745762</v>
      </c>
      <c r="V82" s="3">
        <f t="shared" si="19"/>
        <v>10</v>
      </c>
      <c r="W82" s="12">
        <f t="shared" si="20"/>
        <v>0.062111801242236024</v>
      </c>
      <c r="X82" s="3">
        <v>85</v>
      </c>
      <c r="Y82" s="12">
        <v>0.3601694915254237</v>
      </c>
      <c r="Z82" s="3">
        <v>0</v>
      </c>
      <c r="AA82" s="48">
        <v>0</v>
      </c>
    </row>
    <row r="83" spans="1:27" ht="15">
      <c r="A83" s="298"/>
      <c r="B83" s="404">
        <v>2010</v>
      </c>
      <c r="C83" s="16">
        <v>207</v>
      </c>
      <c r="D83" s="10">
        <v>176</v>
      </c>
      <c r="E83" s="288">
        <v>0.8502415458937197</v>
      </c>
      <c r="F83" s="10">
        <v>31</v>
      </c>
      <c r="G83" s="9">
        <v>0.1497584541062802</v>
      </c>
      <c r="H83" s="10">
        <v>31</v>
      </c>
      <c r="I83" s="128">
        <v>0.1497584541062802</v>
      </c>
      <c r="J83" s="13">
        <v>207</v>
      </c>
      <c r="K83" s="3">
        <v>154</v>
      </c>
      <c r="L83" s="11">
        <v>0.7439613526570048</v>
      </c>
      <c r="M83" s="3">
        <f t="shared" si="17"/>
        <v>22</v>
      </c>
      <c r="N83" s="11">
        <f t="shared" si="18"/>
        <v>0.10628019323671498</v>
      </c>
      <c r="O83" s="3">
        <v>53</v>
      </c>
      <c r="P83" s="11">
        <v>0.2560386473429952</v>
      </c>
      <c r="Q83" s="3">
        <v>0</v>
      </c>
      <c r="R83" s="14">
        <v>0</v>
      </c>
      <c r="S83" s="15">
        <v>207</v>
      </c>
      <c r="T83" s="3">
        <v>148</v>
      </c>
      <c r="U83" s="12">
        <v>0.714975845410628</v>
      </c>
      <c r="V83" s="3">
        <f t="shared" si="19"/>
        <v>6</v>
      </c>
      <c r="W83" s="12">
        <f t="shared" si="20"/>
        <v>0.03896103896103896</v>
      </c>
      <c r="X83" s="3">
        <v>59</v>
      </c>
      <c r="Y83" s="12">
        <v>0.28502415458937197</v>
      </c>
      <c r="Z83" s="3">
        <v>0</v>
      </c>
      <c r="AA83" s="48">
        <v>0</v>
      </c>
    </row>
    <row r="84" spans="1:27" ht="15">
      <c r="A84" s="298"/>
      <c r="B84" s="404">
        <v>2011</v>
      </c>
      <c r="C84" s="16">
        <v>146</v>
      </c>
      <c r="D84" s="10">
        <v>132</v>
      </c>
      <c r="E84" s="288">
        <v>0.9041095890410957</v>
      </c>
      <c r="F84" s="10">
        <v>14</v>
      </c>
      <c r="G84" s="9">
        <v>0.0958904109589041</v>
      </c>
      <c r="H84" s="10">
        <v>14</v>
      </c>
      <c r="I84" s="128">
        <v>0.0958904109589041</v>
      </c>
      <c r="J84" s="13">
        <v>146</v>
      </c>
      <c r="K84" s="3">
        <v>118</v>
      </c>
      <c r="L84" s="11">
        <v>0.8082191780821918</v>
      </c>
      <c r="M84" s="3">
        <f t="shared" si="17"/>
        <v>14</v>
      </c>
      <c r="N84" s="11">
        <f t="shared" si="18"/>
        <v>0.0958904109589041</v>
      </c>
      <c r="O84" s="3">
        <v>28</v>
      </c>
      <c r="P84" s="11">
        <v>0.1917808219178082</v>
      </c>
      <c r="Q84" s="3">
        <v>0</v>
      </c>
      <c r="R84" s="14">
        <v>0</v>
      </c>
      <c r="S84" s="15">
        <v>146</v>
      </c>
      <c r="T84" s="3">
        <v>116</v>
      </c>
      <c r="U84" s="12">
        <v>0.795</v>
      </c>
      <c r="V84" s="3">
        <v>30</v>
      </c>
      <c r="W84" s="12">
        <f t="shared" si="20"/>
        <v>0.2542372881355932</v>
      </c>
      <c r="X84" s="3">
        <v>58</v>
      </c>
      <c r="Y84" s="12">
        <v>0.397</v>
      </c>
      <c r="Z84" s="3">
        <v>0</v>
      </c>
      <c r="AA84" s="48">
        <v>0</v>
      </c>
    </row>
    <row r="85" spans="1:27" ht="15">
      <c r="A85" s="298"/>
      <c r="B85" s="405">
        <v>2012</v>
      </c>
      <c r="C85" s="87">
        <v>156</v>
      </c>
      <c r="D85" s="88">
        <v>139</v>
      </c>
      <c r="E85" s="289">
        <v>0.891025641025641</v>
      </c>
      <c r="F85" s="88">
        <v>17</v>
      </c>
      <c r="G85" s="89">
        <v>0.10897435897435898</v>
      </c>
      <c r="H85" s="88">
        <v>17</v>
      </c>
      <c r="I85" s="129">
        <v>0.10897435897435898</v>
      </c>
      <c r="J85" s="90">
        <v>156</v>
      </c>
      <c r="K85" s="91">
        <v>129</v>
      </c>
      <c r="L85" s="92">
        <v>0.827</v>
      </c>
      <c r="M85" s="91">
        <v>27</v>
      </c>
      <c r="N85" s="11">
        <f t="shared" si="18"/>
        <v>0.17307692307692307</v>
      </c>
      <c r="O85" s="91">
        <v>44</v>
      </c>
      <c r="P85" s="92">
        <v>0.282</v>
      </c>
      <c r="Q85" s="91">
        <v>0</v>
      </c>
      <c r="R85" s="14">
        <v>0</v>
      </c>
      <c r="S85" s="94">
        <v>156</v>
      </c>
      <c r="T85" s="91">
        <v>0</v>
      </c>
      <c r="U85" s="95">
        <v>0</v>
      </c>
      <c r="V85" s="91">
        <v>0</v>
      </c>
      <c r="W85" s="95">
        <v>0</v>
      </c>
      <c r="X85" s="91">
        <v>0</v>
      </c>
      <c r="Y85" s="95">
        <v>0</v>
      </c>
      <c r="Z85" s="91">
        <v>156</v>
      </c>
      <c r="AA85" s="96">
        <v>1</v>
      </c>
    </row>
    <row r="86" spans="1:27" ht="15.75" thickBot="1">
      <c r="A86" s="298"/>
      <c r="B86" s="406">
        <v>2013</v>
      </c>
      <c r="C86" s="126">
        <v>196</v>
      </c>
      <c r="D86" s="88">
        <v>176</v>
      </c>
      <c r="E86" s="289">
        <v>0.898</v>
      </c>
      <c r="F86" s="88">
        <v>20</v>
      </c>
      <c r="G86" s="89">
        <v>0.102</v>
      </c>
      <c r="H86" s="88">
        <v>20</v>
      </c>
      <c r="I86" s="129">
        <v>0.102</v>
      </c>
      <c r="J86" s="90">
        <v>196</v>
      </c>
      <c r="K86" s="91"/>
      <c r="L86" s="92"/>
      <c r="M86" s="91"/>
      <c r="N86" s="92"/>
      <c r="O86" s="91"/>
      <c r="P86" s="92"/>
      <c r="Q86" s="91">
        <v>196</v>
      </c>
      <c r="R86" s="93">
        <v>1</v>
      </c>
      <c r="S86" s="94">
        <v>196</v>
      </c>
      <c r="T86" s="91"/>
      <c r="U86" s="95"/>
      <c r="V86" s="91"/>
      <c r="W86" s="95"/>
      <c r="X86" s="91"/>
      <c r="Y86" s="95"/>
      <c r="Z86" s="91">
        <v>196</v>
      </c>
      <c r="AA86" s="96">
        <v>1</v>
      </c>
    </row>
    <row r="87" spans="1:27" ht="15.75" thickBot="1">
      <c r="A87" s="299" t="s">
        <v>77</v>
      </c>
      <c r="B87" s="300"/>
      <c r="C87" s="110"/>
      <c r="D87" s="111"/>
      <c r="E87" s="290">
        <f>AVERAGE(E73:E86)</f>
        <v>0.8575547020339581</v>
      </c>
      <c r="F87" s="111"/>
      <c r="G87" s="112">
        <f>AVERAGE(G73:G86)</f>
        <v>0.14244529796604188</v>
      </c>
      <c r="H87" s="111"/>
      <c r="I87" s="113">
        <f>AVERAGE(I73:I86)</f>
        <v>0.14244529796604188</v>
      </c>
      <c r="J87" s="114"/>
      <c r="K87" s="115"/>
      <c r="L87" s="112">
        <f>AVERAGE(L73:L86)</f>
        <v>0.7659307894721246</v>
      </c>
      <c r="M87" s="111"/>
      <c r="N87" s="112">
        <f>AVERAGE(N73:N85)</f>
        <v>0.096901295953006</v>
      </c>
      <c r="O87" s="111"/>
      <c r="P87" s="112">
        <f>AVERAGE(P73:P85)</f>
        <v>0.24245382591249093</v>
      </c>
      <c r="Q87" s="111"/>
      <c r="R87" s="116"/>
      <c r="S87" s="117"/>
      <c r="T87" s="111"/>
      <c r="U87" s="112">
        <f>AVERAGE(U73:U84)</f>
        <v>0.7062264602290257</v>
      </c>
      <c r="V87" s="111"/>
      <c r="W87" s="112">
        <f>AVERAGE(W73:W84)</f>
        <v>0.09170847271245232</v>
      </c>
      <c r="X87" s="111"/>
      <c r="Y87" s="112">
        <f>AVERAGE(Y73:Y84)</f>
        <v>0.3097735397709742</v>
      </c>
      <c r="Z87" s="111"/>
      <c r="AA87" s="118"/>
    </row>
    <row r="88" spans="1:27" ht="16.5" thickBot="1" thickTop="1">
      <c r="A88" s="294" t="s">
        <v>71</v>
      </c>
      <c r="B88" s="295"/>
      <c r="C88" s="80"/>
      <c r="D88" s="74"/>
      <c r="E88" s="291">
        <f>_xlfn.STDEV.P(E73:E86)</f>
        <v>0.03739056622724232</v>
      </c>
      <c r="F88" s="74"/>
      <c r="G88" s="75">
        <f>_xlfn.STDEV.P(G73:G86)</f>
        <v>0.03739056622724225</v>
      </c>
      <c r="H88" s="74"/>
      <c r="I88" s="76">
        <f>_xlfn.STDEV.P(I73:I86)</f>
        <v>0.03739056622724225</v>
      </c>
      <c r="J88" s="73"/>
      <c r="K88" s="74"/>
      <c r="L88" s="75">
        <f>_xlfn.STDEV.P(L73:L85)</f>
        <v>0.04007220952066248</v>
      </c>
      <c r="M88" s="74"/>
      <c r="N88" s="75">
        <f>_xlfn.STDEV.P(N73:N85)</f>
        <v>0.028281830980472204</v>
      </c>
      <c r="O88" s="74"/>
      <c r="P88" s="75">
        <f>_xlfn.STDEV.P(P73:P85)</f>
        <v>0.0377534050571114</v>
      </c>
      <c r="Q88" s="74"/>
      <c r="R88" s="77"/>
      <c r="S88" s="78"/>
      <c r="T88" s="74"/>
      <c r="U88" s="75">
        <f>_xlfn.STDEV.P(U73:U84)</f>
        <v>0.043398769146652465</v>
      </c>
      <c r="V88" s="74"/>
      <c r="W88" s="75">
        <f>_xlfn.STDEV.P(W73:W84)</f>
        <v>0.05482791064871595</v>
      </c>
      <c r="X88" s="74"/>
      <c r="Y88" s="75">
        <f>_xlfn.STDEV.P(Y73:Y84)</f>
        <v>0.0431126418904399</v>
      </c>
      <c r="Z88" s="74"/>
      <c r="AA88" s="79"/>
    </row>
    <row r="89" spans="1:27" ht="16.5" thickBot="1" thickTop="1">
      <c r="A89" s="301" t="s">
        <v>75</v>
      </c>
      <c r="B89" s="302"/>
      <c r="C89" s="119"/>
      <c r="D89" s="107"/>
      <c r="E89" s="108">
        <f>SLOPE(E73:E86,$B$73:$B$86)</f>
        <v>0.010461940362992325</v>
      </c>
      <c r="F89" s="107"/>
      <c r="G89" s="108">
        <f>SLOPE(G73:G86,$B$73:$B$86)</f>
        <v>-0.01046194036299233</v>
      </c>
      <c r="H89" s="107"/>
      <c r="I89" s="120">
        <f>SLOPE(I73:I86,$B$73:$B$86)</f>
        <v>-0.01046194036299233</v>
      </c>
      <c r="J89" s="121"/>
      <c r="K89" s="107"/>
      <c r="L89" s="108">
        <f>SLOPE(L73:L85,$B$73:$B$85)</f>
        <v>0.013646242988339113</v>
      </c>
      <c r="M89" s="107"/>
      <c r="N89" s="108">
        <f>SLOPE(N73:N85,$B$73:$B$85)</f>
        <v>0.011553587058330357</v>
      </c>
      <c r="O89" s="107"/>
      <c r="P89" s="108">
        <f>SLOPE(P73:P85,$B$73:$B$85)</f>
        <v>0.0019251855830894583</v>
      </c>
      <c r="Q89" s="107"/>
      <c r="R89" s="130"/>
      <c r="S89" s="106"/>
      <c r="T89" s="107"/>
      <c r="U89" s="108">
        <f>SLOPE(U73:U84,$B$5:$B$16)</f>
        <v>0.02525948930296761</v>
      </c>
      <c r="V89" s="107"/>
      <c r="W89" s="108">
        <f>SLOPE(W73:W84,$B$5:$B$16)</f>
        <v>0.02132713645480733</v>
      </c>
      <c r="X89" s="107"/>
      <c r="Y89" s="108">
        <f>SLOPE(Y73:Y84,$B$73:$B$84)</f>
        <v>0.013140510697032443</v>
      </c>
      <c r="Z89" s="107"/>
      <c r="AA89" s="109"/>
    </row>
    <row r="90" spans="1:27" ht="15">
      <c r="A90" s="298" t="s">
        <v>83</v>
      </c>
      <c r="B90" s="402" t="s">
        <v>1</v>
      </c>
      <c r="C90" s="18">
        <v>751</v>
      </c>
      <c r="D90" s="19">
        <v>668</v>
      </c>
      <c r="E90" s="292">
        <v>0.8894806924101197</v>
      </c>
      <c r="F90" s="19">
        <v>83</v>
      </c>
      <c r="G90" s="20">
        <v>0.11051930758988016</v>
      </c>
      <c r="H90" s="19">
        <v>83</v>
      </c>
      <c r="I90" s="127">
        <v>0.11051930758988016</v>
      </c>
      <c r="J90" s="21">
        <v>751</v>
      </c>
      <c r="K90" s="22">
        <v>632</v>
      </c>
      <c r="L90" s="23">
        <v>0.8415446071904128</v>
      </c>
      <c r="M90" s="22">
        <v>0</v>
      </c>
      <c r="N90" s="23">
        <f aca="true" t="shared" si="21" ref="N90:N102">M90/C90</f>
        <v>0</v>
      </c>
      <c r="O90" s="22">
        <v>119</v>
      </c>
      <c r="P90" s="23">
        <v>0.1584553928095872</v>
      </c>
      <c r="Q90" s="22">
        <v>0</v>
      </c>
      <c r="R90" s="24">
        <v>0</v>
      </c>
      <c r="S90" s="25">
        <v>751</v>
      </c>
      <c r="T90" s="22">
        <v>591</v>
      </c>
      <c r="U90" s="26">
        <v>0.7869507323568575</v>
      </c>
      <c r="V90" s="22">
        <f aca="true" t="shared" si="22" ref="V90:V100">K90-T90</f>
        <v>41</v>
      </c>
      <c r="W90" s="26">
        <f aca="true" t="shared" si="23" ref="W90:W100">V90/K90</f>
        <v>0.06487341772151899</v>
      </c>
      <c r="X90" s="22">
        <v>160</v>
      </c>
      <c r="Y90" s="26">
        <v>0.2130492676431425</v>
      </c>
      <c r="Z90" s="22">
        <v>0</v>
      </c>
      <c r="AA90" s="50">
        <v>0</v>
      </c>
    </row>
    <row r="91" spans="1:27" ht="15">
      <c r="A91" s="298"/>
      <c r="B91" s="403" t="s">
        <v>2</v>
      </c>
      <c r="C91" s="16">
        <v>814</v>
      </c>
      <c r="D91" s="10">
        <v>732</v>
      </c>
      <c r="E91" s="288">
        <v>0.8992628992628993</v>
      </c>
      <c r="F91" s="10">
        <v>82</v>
      </c>
      <c r="G91" s="9">
        <v>0.10073710073710072</v>
      </c>
      <c r="H91" s="10">
        <v>82</v>
      </c>
      <c r="I91" s="128">
        <v>0.10073710073710072</v>
      </c>
      <c r="J91" s="13">
        <v>814</v>
      </c>
      <c r="K91" s="3">
        <v>676</v>
      </c>
      <c r="L91" s="11">
        <v>0.8304668304668305</v>
      </c>
      <c r="M91" s="3">
        <f aca="true" t="shared" si="24" ref="M91:M101">D91-K91</f>
        <v>56</v>
      </c>
      <c r="N91" s="23">
        <f t="shared" si="21"/>
        <v>0.0687960687960688</v>
      </c>
      <c r="O91" s="3">
        <v>138</v>
      </c>
      <c r="P91" s="11">
        <v>0.16953316953316955</v>
      </c>
      <c r="Q91" s="3">
        <v>0</v>
      </c>
      <c r="R91" s="14">
        <v>0</v>
      </c>
      <c r="S91" s="15">
        <v>814</v>
      </c>
      <c r="T91" s="3">
        <v>631</v>
      </c>
      <c r="U91" s="12">
        <v>0.7751842751842751</v>
      </c>
      <c r="V91" s="3">
        <f t="shared" si="22"/>
        <v>45</v>
      </c>
      <c r="W91" s="12">
        <f t="shared" si="23"/>
        <v>0.06656804733727811</v>
      </c>
      <c r="X91" s="3">
        <v>183</v>
      </c>
      <c r="Y91" s="12">
        <v>0.22481572481572482</v>
      </c>
      <c r="Z91" s="3">
        <v>0</v>
      </c>
      <c r="AA91" s="48">
        <v>0</v>
      </c>
    </row>
    <row r="92" spans="1:27" ht="15">
      <c r="A92" s="298"/>
      <c r="B92" s="403" t="s">
        <v>3</v>
      </c>
      <c r="C92" s="16">
        <v>791</v>
      </c>
      <c r="D92" s="10">
        <v>739</v>
      </c>
      <c r="E92" s="288">
        <v>0.9342604298356512</v>
      </c>
      <c r="F92" s="10">
        <v>52</v>
      </c>
      <c r="G92" s="9">
        <v>0.06573957016434892</v>
      </c>
      <c r="H92" s="10">
        <v>52</v>
      </c>
      <c r="I92" s="128">
        <v>0.06573957016434892</v>
      </c>
      <c r="J92" s="13">
        <v>791</v>
      </c>
      <c r="K92" s="3">
        <v>682</v>
      </c>
      <c r="L92" s="11">
        <v>0.8621997471554994</v>
      </c>
      <c r="M92" s="3">
        <f t="shared" si="24"/>
        <v>57</v>
      </c>
      <c r="N92" s="23">
        <f t="shared" si="21"/>
        <v>0.07206068268015171</v>
      </c>
      <c r="O92" s="3">
        <v>109</v>
      </c>
      <c r="P92" s="11">
        <v>0.13780025284450065</v>
      </c>
      <c r="Q92" s="3">
        <v>0</v>
      </c>
      <c r="R92" s="14">
        <v>0</v>
      </c>
      <c r="S92" s="15">
        <v>791</v>
      </c>
      <c r="T92" s="3">
        <v>637</v>
      </c>
      <c r="U92" s="12">
        <v>0.8053097345132744</v>
      </c>
      <c r="V92" s="3">
        <f t="shared" si="22"/>
        <v>45</v>
      </c>
      <c r="W92" s="12">
        <f t="shared" si="23"/>
        <v>0.06598240469208211</v>
      </c>
      <c r="X92" s="3">
        <v>154</v>
      </c>
      <c r="Y92" s="12">
        <v>0.19469026548672566</v>
      </c>
      <c r="Z92" s="3">
        <v>0</v>
      </c>
      <c r="AA92" s="48">
        <v>0</v>
      </c>
    </row>
    <row r="93" spans="1:27" ht="15">
      <c r="A93" s="298"/>
      <c r="B93" s="403" t="s">
        <v>4</v>
      </c>
      <c r="C93" s="16">
        <v>808</v>
      </c>
      <c r="D93" s="10">
        <v>732</v>
      </c>
      <c r="E93" s="288">
        <v>0.905940594059406</v>
      </c>
      <c r="F93" s="10">
        <v>76</v>
      </c>
      <c r="G93" s="9">
        <v>0.09405940594059406</v>
      </c>
      <c r="H93" s="10">
        <v>76</v>
      </c>
      <c r="I93" s="128">
        <v>0.09405940594059406</v>
      </c>
      <c r="J93" s="13">
        <v>808</v>
      </c>
      <c r="K93" s="3">
        <v>699</v>
      </c>
      <c r="L93" s="11">
        <v>0.8650990099009901</v>
      </c>
      <c r="M93" s="3">
        <f t="shared" si="24"/>
        <v>33</v>
      </c>
      <c r="N93" s="23">
        <f t="shared" si="21"/>
        <v>0.04084158415841584</v>
      </c>
      <c r="O93" s="3">
        <v>109</v>
      </c>
      <c r="P93" s="11">
        <v>0.1349009900990099</v>
      </c>
      <c r="Q93" s="3">
        <v>0</v>
      </c>
      <c r="R93" s="14">
        <v>0</v>
      </c>
      <c r="S93" s="15">
        <v>808</v>
      </c>
      <c r="T93" s="3">
        <v>657</v>
      </c>
      <c r="U93" s="12">
        <v>0.8131188118811882</v>
      </c>
      <c r="V93" s="3">
        <f t="shared" si="22"/>
        <v>42</v>
      </c>
      <c r="W93" s="12">
        <f t="shared" si="23"/>
        <v>0.060085836909871244</v>
      </c>
      <c r="X93" s="3">
        <v>151</v>
      </c>
      <c r="Y93" s="12">
        <v>0.18688118811881188</v>
      </c>
      <c r="Z93" s="3">
        <v>0</v>
      </c>
      <c r="AA93" s="48">
        <v>0</v>
      </c>
    </row>
    <row r="94" spans="1:27" ht="15">
      <c r="A94" s="298"/>
      <c r="B94" s="403" t="s">
        <v>5</v>
      </c>
      <c r="C94" s="16">
        <v>731</v>
      </c>
      <c r="D94" s="10">
        <v>654</v>
      </c>
      <c r="E94" s="288">
        <v>0.8946648426812586</v>
      </c>
      <c r="F94" s="10">
        <v>77</v>
      </c>
      <c r="G94" s="9">
        <v>0.10533515731874145</v>
      </c>
      <c r="H94" s="10">
        <v>77</v>
      </c>
      <c r="I94" s="128">
        <v>0.10533515731874145</v>
      </c>
      <c r="J94" s="13">
        <v>731</v>
      </c>
      <c r="K94" s="3">
        <v>604</v>
      </c>
      <c r="L94" s="11">
        <v>0.8262653898768809</v>
      </c>
      <c r="M94" s="3">
        <f t="shared" si="24"/>
        <v>50</v>
      </c>
      <c r="N94" s="23">
        <f t="shared" si="21"/>
        <v>0.06839945280437756</v>
      </c>
      <c r="O94" s="3">
        <v>127</v>
      </c>
      <c r="P94" s="11">
        <v>0.173734610123119</v>
      </c>
      <c r="Q94" s="3">
        <v>0</v>
      </c>
      <c r="R94" s="14">
        <v>0</v>
      </c>
      <c r="S94" s="15">
        <v>731</v>
      </c>
      <c r="T94" s="3">
        <v>572</v>
      </c>
      <c r="U94" s="12">
        <v>0.7824897400820794</v>
      </c>
      <c r="V94" s="3">
        <f t="shared" si="22"/>
        <v>32</v>
      </c>
      <c r="W94" s="12">
        <f t="shared" si="23"/>
        <v>0.052980132450331126</v>
      </c>
      <c r="X94" s="3">
        <v>159</v>
      </c>
      <c r="Y94" s="12">
        <v>0.21751025991792067</v>
      </c>
      <c r="Z94" s="3">
        <v>0</v>
      </c>
      <c r="AA94" s="48">
        <v>0</v>
      </c>
    </row>
    <row r="95" spans="1:27" ht="15">
      <c r="A95" s="298"/>
      <c r="B95" s="403" t="s">
        <v>6</v>
      </c>
      <c r="C95" s="16">
        <v>770</v>
      </c>
      <c r="D95" s="10">
        <v>701</v>
      </c>
      <c r="E95" s="288">
        <v>0.9103896103896103</v>
      </c>
      <c r="F95" s="10">
        <v>69</v>
      </c>
      <c r="G95" s="9">
        <v>0.08961038961038961</v>
      </c>
      <c r="H95" s="10">
        <v>69</v>
      </c>
      <c r="I95" s="128">
        <v>0.08961038961038961</v>
      </c>
      <c r="J95" s="13">
        <v>770</v>
      </c>
      <c r="K95" s="3">
        <v>665</v>
      </c>
      <c r="L95" s="11">
        <v>0.8636363636363636</v>
      </c>
      <c r="M95" s="3">
        <f t="shared" si="24"/>
        <v>36</v>
      </c>
      <c r="N95" s="23">
        <f t="shared" si="21"/>
        <v>0.046753246753246755</v>
      </c>
      <c r="O95" s="3">
        <v>105</v>
      </c>
      <c r="P95" s="11">
        <v>0.13636363636363635</v>
      </c>
      <c r="Q95" s="3">
        <v>0</v>
      </c>
      <c r="R95" s="14">
        <v>0</v>
      </c>
      <c r="S95" s="15">
        <v>770</v>
      </c>
      <c r="T95" s="3">
        <v>618</v>
      </c>
      <c r="U95" s="12">
        <v>0.8025974025974025</v>
      </c>
      <c r="V95" s="3">
        <f t="shared" si="22"/>
        <v>47</v>
      </c>
      <c r="W95" s="12">
        <f t="shared" si="23"/>
        <v>0.07067669172932331</v>
      </c>
      <c r="X95" s="3">
        <v>152</v>
      </c>
      <c r="Y95" s="12">
        <v>0.1974025974025974</v>
      </c>
      <c r="Z95" s="3">
        <v>0</v>
      </c>
      <c r="AA95" s="48">
        <v>0</v>
      </c>
    </row>
    <row r="96" spans="1:27" ht="15">
      <c r="A96" s="298"/>
      <c r="B96" s="403" t="s">
        <v>7</v>
      </c>
      <c r="C96" s="16">
        <v>723</v>
      </c>
      <c r="D96" s="10">
        <v>670</v>
      </c>
      <c r="E96" s="288">
        <v>0.9266943291839557</v>
      </c>
      <c r="F96" s="10">
        <v>53</v>
      </c>
      <c r="G96" s="9">
        <v>0.07330567081604426</v>
      </c>
      <c r="H96" s="10">
        <v>53</v>
      </c>
      <c r="I96" s="128">
        <v>0.07330567081604426</v>
      </c>
      <c r="J96" s="13">
        <v>723</v>
      </c>
      <c r="K96" s="3">
        <v>607</v>
      </c>
      <c r="L96" s="11">
        <v>0.8395573997233748</v>
      </c>
      <c r="M96" s="3">
        <f t="shared" si="24"/>
        <v>63</v>
      </c>
      <c r="N96" s="23">
        <f t="shared" si="21"/>
        <v>0.08713692946058091</v>
      </c>
      <c r="O96" s="3">
        <v>116</v>
      </c>
      <c r="P96" s="11">
        <v>0.16044260027662516</v>
      </c>
      <c r="Q96" s="3">
        <v>0</v>
      </c>
      <c r="R96" s="14">
        <v>0</v>
      </c>
      <c r="S96" s="15">
        <v>723</v>
      </c>
      <c r="T96" s="3">
        <v>573</v>
      </c>
      <c r="U96" s="12">
        <v>0.7925311203319503</v>
      </c>
      <c r="V96" s="3">
        <f t="shared" si="22"/>
        <v>34</v>
      </c>
      <c r="W96" s="12">
        <f t="shared" si="23"/>
        <v>0.05601317957166392</v>
      </c>
      <c r="X96" s="3">
        <v>150</v>
      </c>
      <c r="Y96" s="12">
        <v>0.2074688796680498</v>
      </c>
      <c r="Z96" s="3">
        <v>0</v>
      </c>
      <c r="AA96" s="48">
        <v>0</v>
      </c>
    </row>
    <row r="97" spans="1:27" ht="15">
      <c r="A97" s="298"/>
      <c r="B97" s="404">
        <v>2007</v>
      </c>
      <c r="C97" s="16">
        <v>781</v>
      </c>
      <c r="D97" s="10">
        <v>726</v>
      </c>
      <c r="E97" s="288">
        <v>0.9295774647887324</v>
      </c>
      <c r="F97" s="10">
        <v>55</v>
      </c>
      <c r="G97" s="9">
        <v>0.07042253521126761</v>
      </c>
      <c r="H97" s="10">
        <v>55</v>
      </c>
      <c r="I97" s="128">
        <v>0.07042253521126761</v>
      </c>
      <c r="J97" s="13">
        <v>781</v>
      </c>
      <c r="K97" s="3">
        <v>669</v>
      </c>
      <c r="L97" s="11">
        <v>0.8565941101152369</v>
      </c>
      <c r="M97" s="3">
        <f t="shared" si="24"/>
        <v>57</v>
      </c>
      <c r="N97" s="23">
        <f t="shared" si="21"/>
        <v>0.07298335467349552</v>
      </c>
      <c r="O97" s="3">
        <v>112</v>
      </c>
      <c r="P97" s="11">
        <v>0.14340588988476313</v>
      </c>
      <c r="Q97" s="3">
        <v>0</v>
      </c>
      <c r="R97" s="14">
        <v>0</v>
      </c>
      <c r="S97" s="15">
        <v>781</v>
      </c>
      <c r="T97" s="3">
        <v>614</v>
      </c>
      <c r="U97" s="12">
        <v>0.7861715749039692</v>
      </c>
      <c r="V97" s="3">
        <f t="shared" si="22"/>
        <v>55</v>
      </c>
      <c r="W97" s="12">
        <f t="shared" si="23"/>
        <v>0.08221225710014948</v>
      </c>
      <c r="X97" s="3">
        <v>167</v>
      </c>
      <c r="Y97" s="12">
        <v>0.21382842509603073</v>
      </c>
      <c r="Z97" s="3">
        <v>0</v>
      </c>
      <c r="AA97" s="48">
        <v>0</v>
      </c>
    </row>
    <row r="98" spans="1:27" ht="15">
      <c r="A98" s="298"/>
      <c r="B98" s="404">
        <v>2008</v>
      </c>
      <c r="C98" s="16">
        <v>794</v>
      </c>
      <c r="D98" s="10">
        <v>727</v>
      </c>
      <c r="E98" s="288">
        <v>0.915617128463476</v>
      </c>
      <c r="F98" s="10">
        <v>67</v>
      </c>
      <c r="G98" s="9">
        <v>0.08438287153652393</v>
      </c>
      <c r="H98" s="10">
        <v>67</v>
      </c>
      <c r="I98" s="128">
        <v>0.08438287153652393</v>
      </c>
      <c r="J98" s="13">
        <v>794</v>
      </c>
      <c r="K98" s="3">
        <v>664</v>
      </c>
      <c r="L98" s="11">
        <v>0.836272040302267</v>
      </c>
      <c r="M98" s="3">
        <f t="shared" si="24"/>
        <v>63</v>
      </c>
      <c r="N98" s="23">
        <f t="shared" si="21"/>
        <v>0.07934508816120907</v>
      </c>
      <c r="O98" s="3">
        <v>130</v>
      </c>
      <c r="P98" s="11">
        <v>0.163727959697733</v>
      </c>
      <c r="Q98" s="3">
        <v>0</v>
      </c>
      <c r="R98" s="14">
        <v>0</v>
      </c>
      <c r="S98" s="15">
        <v>794</v>
      </c>
      <c r="T98" s="3">
        <v>586</v>
      </c>
      <c r="U98" s="12">
        <v>0.7380352644836272</v>
      </c>
      <c r="V98" s="3">
        <f t="shared" si="22"/>
        <v>78</v>
      </c>
      <c r="W98" s="12">
        <f t="shared" si="23"/>
        <v>0.11746987951807229</v>
      </c>
      <c r="X98" s="3">
        <v>208</v>
      </c>
      <c r="Y98" s="12">
        <v>0.2619647355163728</v>
      </c>
      <c r="Z98" s="3">
        <v>0</v>
      </c>
      <c r="AA98" s="48">
        <v>0</v>
      </c>
    </row>
    <row r="99" spans="1:27" ht="15">
      <c r="A99" s="298"/>
      <c r="B99" s="404">
        <v>2009</v>
      </c>
      <c r="C99" s="16">
        <v>741</v>
      </c>
      <c r="D99" s="10">
        <v>672</v>
      </c>
      <c r="E99" s="288">
        <v>0.9068825910931174</v>
      </c>
      <c r="F99" s="10">
        <v>69</v>
      </c>
      <c r="G99" s="9">
        <v>0.0931174089068826</v>
      </c>
      <c r="H99" s="10">
        <v>69</v>
      </c>
      <c r="I99" s="128">
        <v>0.0931174089068826</v>
      </c>
      <c r="J99" s="13">
        <v>741</v>
      </c>
      <c r="K99" s="3">
        <v>604</v>
      </c>
      <c r="L99" s="11">
        <v>0.815114709851552</v>
      </c>
      <c r="M99" s="3">
        <f t="shared" si="24"/>
        <v>68</v>
      </c>
      <c r="N99" s="23">
        <f t="shared" si="21"/>
        <v>0.09176788124156546</v>
      </c>
      <c r="O99" s="3">
        <v>137</v>
      </c>
      <c r="P99" s="11">
        <v>0.18488529014844804</v>
      </c>
      <c r="Q99" s="3">
        <v>0</v>
      </c>
      <c r="R99" s="14">
        <v>0</v>
      </c>
      <c r="S99" s="15">
        <v>741</v>
      </c>
      <c r="T99" s="3">
        <v>551</v>
      </c>
      <c r="U99" s="12">
        <v>0.7435897435897436</v>
      </c>
      <c r="V99" s="3">
        <f t="shared" si="22"/>
        <v>53</v>
      </c>
      <c r="W99" s="12">
        <f t="shared" si="23"/>
        <v>0.08774834437086093</v>
      </c>
      <c r="X99" s="3">
        <v>190</v>
      </c>
      <c r="Y99" s="12">
        <v>0.2564102564102564</v>
      </c>
      <c r="Z99" s="3">
        <v>0</v>
      </c>
      <c r="AA99" s="48">
        <v>0</v>
      </c>
    </row>
    <row r="100" spans="1:27" ht="15">
      <c r="A100" s="298"/>
      <c r="B100" s="404">
        <v>2010</v>
      </c>
      <c r="C100" s="16">
        <v>596</v>
      </c>
      <c r="D100" s="10">
        <v>542</v>
      </c>
      <c r="E100" s="288">
        <v>0.9093959731543623</v>
      </c>
      <c r="F100" s="10">
        <v>54</v>
      </c>
      <c r="G100" s="9">
        <v>0.09060402684563758</v>
      </c>
      <c r="H100" s="10">
        <v>54</v>
      </c>
      <c r="I100" s="128">
        <v>0.09060402684563758</v>
      </c>
      <c r="J100" s="13">
        <v>596</v>
      </c>
      <c r="K100" s="3">
        <v>494</v>
      </c>
      <c r="L100" s="11">
        <v>0.8288590604026845</v>
      </c>
      <c r="M100" s="3">
        <f t="shared" si="24"/>
        <v>48</v>
      </c>
      <c r="N100" s="23">
        <f t="shared" si="21"/>
        <v>0.08053691275167785</v>
      </c>
      <c r="O100" s="3">
        <v>102</v>
      </c>
      <c r="P100" s="11">
        <v>0.17114093959731544</v>
      </c>
      <c r="Q100" s="3">
        <v>0</v>
      </c>
      <c r="R100" s="14">
        <v>0</v>
      </c>
      <c r="S100" s="15">
        <v>596</v>
      </c>
      <c r="T100" s="3">
        <v>453</v>
      </c>
      <c r="U100" s="12">
        <v>0.7600671140939598</v>
      </c>
      <c r="V100" s="3">
        <f t="shared" si="22"/>
        <v>41</v>
      </c>
      <c r="W100" s="12">
        <f t="shared" si="23"/>
        <v>0.08299595141700405</v>
      </c>
      <c r="X100" s="3">
        <v>143</v>
      </c>
      <c r="Y100" s="12">
        <v>0.23993288590604023</v>
      </c>
      <c r="Z100" s="3">
        <v>0</v>
      </c>
      <c r="AA100" s="48">
        <v>0</v>
      </c>
    </row>
    <row r="101" spans="1:27" ht="15">
      <c r="A101" s="298"/>
      <c r="B101" s="404">
        <v>2011</v>
      </c>
      <c r="C101" s="16">
        <v>552</v>
      </c>
      <c r="D101" s="10">
        <v>497</v>
      </c>
      <c r="E101" s="288">
        <v>0.9003623188405797</v>
      </c>
      <c r="F101" s="10">
        <v>55</v>
      </c>
      <c r="G101" s="9">
        <v>0.09963768115942029</v>
      </c>
      <c r="H101" s="10">
        <v>55</v>
      </c>
      <c r="I101" s="128">
        <v>0.09963768115942029</v>
      </c>
      <c r="J101" s="13">
        <v>552</v>
      </c>
      <c r="K101" s="3">
        <v>457</v>
      </c>
      <c r="L101" s="11">
        <v>0.8278985507246377</v>
      </c>
      <c r="M101" s="3">
        <f t="shared" si="24"/>
        <v>40</v>
      </c>
      <c r="N101" s="23">
        <f t="shared" si="21"/>
        <v>0.07246376811594203</v>
      </c>
      <c r="O101" s="3">
        <v>95</v>
      </c>
      <c r="P101" s="11">
        <v>0.1721014492753623</v>
      </c>
      <c r="Q101" s="3">
        <v>0</v>
      </c>
      <c r="R101" s="14">
        <v>0</v>
      </c>
      <c r="S101" s="15">
        <v>552</v>
      </c>
      <c r="T101" s="3">
        <v>427</v>
      </c>
      <c r="U101" s="12">
        <v>0.774</v>
      </c>
      <c r="V101" s="3">
        <v>125</v>
      </c>
      <c r="W101" s="12">
        <v>0.226</v>
      </c>
      <c r="X101" s="3">
        <v>220</v>
      </c>
      <c r="Y101" s="12">
        <v>0.3985</v>
      </c>
      <c r="Z101" s="3">
        <v>0</v>
      </c>
      <c r="AA101" s="48">
        <v>0</v>
      </c>
    </row>
    <row r="102" spans="1:27" ht="15">
      <c r="A102" s="298"/>
      <c r="B102" s="407">
        <v>2012</v>
      </c>
      <c r="C102" s="131">
        <v>600</v>
      </c>
      <c r="D102" s="10">
        <v>557</v>
      </c>
      <c r="E102" s="288">
        <v>0.9283333333333332</v>
      </c>
      <c r="F102" s="10">
        <v>43</v>
      </c>
      <c r="G102" s="9">
        <v>0.07166666666666667</v>
      </c>
      <c r="H102" s="10">
        <v>43</v>
      </c>
      <c r="I102" s="128">
        <v>0.07166666666666667</v>
      </c>
      <c r="J102" s="13">
        <v>600</v>
      </c>
      <c r="K102" s="3">
        <v>511</v>
      </c>
      <c r="L102" s="11">
        <v>0.852</v>
      </c>
      <c r="M102" s="3">
        <v>89</v>
      </c>
      <c r="N102" s="23">
        <f t="shared" si="21"/>
        <v>0.14833333333333334</v>
      </c>
      <c r="O102" s="3">
        <v>132</v>
      </c>
      <c r="P102" s="11">
        <v>0.22</v>
      </c>
      <c r="Q102" s="3">
        <v>0</v>
      </c>
      <c r="R102" s="14">
        <v>0</v>
      </c>
      <c r="S102" s="15">
        <v>600</v>
      </c>
      <c r="T102" s="3">
        <v>0</v>
      </c>
      <c r="U102" s="12">
        <v>0</v>
      </c>
      <c r="V102" s="3">
        <v>0</v>
      </c>
      <c r="W102" s="12">
        <v>0</v>
      </c>
      <c r="X102" s="3">
        <v>0</v>
      </c>
      <c r="Y102" s="12">
        <v>0</v>
      </c>
      <c r="Z102" s="3">
        <v>600</v>
      </c>
      <c r="AA102" s="48">
        <v>1</v>
      </c>
    </row>
    <row r="103" spans="1:27" ht="15.75" thickBot="1">
      <c r="A103" s="298"/>
      <c r="B103" s="406">
        <v>2013</v>
      </c>
      <c r="C103" s="132">
        <v>607</v>
      </c>
      <c r="D103" s="88">
        <v>562</v>
      </c>
      <c r="E103" s="289">
        <v>0.926</v>
      </c>
      <c r="F103" s="88">
        <v>45</v>
      </c>
      <c r="G103" s="89">
        <v>0.074</v>
      </c>
      <c r="H103" s="88">
        <v>45</v>
      </c>
      <c r="I103" s="129">
        <v>0.074</v>
      </c>
      <c r="J103" s="90">
        <v>607</v>
      </c>
      <c r="K103" s="91"/>
      <c r="L103" s="92"/>
      <c r="M103" s="91"/>
      <c r="N103" s="92"/>
      <c r="O103" s="91"/>
      <c r="P103" s="92"/>
      <c r="Q103" s="91">
        <v>607</v>
      </c>
      <c r="R103" s="93">
        <v>1</v>
      </c>
      <c r="S103" s="94">
        <v>607</v>
      </c>
      <c r="T103" s="91"/>
      <c r="U103" s="95"/>
      <c r="V103" s="91"/>
      <c r="W103" s="95"/>
      <c r="X103" s="91"/>
      <c r="Y103" s="95"/>
      <c r="Z103" s="91">
        <v>607</v>
      </c>
      <c r="AA103" s="96">
        <v>1</v>
      </c>
    </row>
    <row r="104" spans="1:27" ht="15.75" thickBot="1">
      <c r="A104" s="299" t="s">
        <v>77</v>
      </c>
      <c r="B104" s="300"/>
      <c r="C104" s="110"/>
      <c r="D104" s="111"/>
      <c r="E104" s="290">
        <f>AVERAGE(E90:E103)</f>
        <v>0.9126330148211786</v>
      </c>
      <c r="F104" s="111"/>
      <c r="G104" s="112">
        <f>AVERAGE(G90:G103)</f>
        <v>0.08736698517882129</v>
      </c>
      <c r="H104" s="111"/>
      <c r="I104" s="113">
        <f>AVERAGE(I90:I103)</f>
        <v>0.08736698517882129</v>
      </c>
      <c r="J104" s="114"/>
      <c r="K104" s="115"/>
      <c r="L104" s="112">
        <f>AVERAGE(L90:L102)</f>
        <v>0.8419621399497484</v>
      </c>
      <c r="M104" s="111"/>
      <c r="N104" s="112">
        <f>AVERAGE(N90:N102)</f>
        <v>0.07149371561000498</v>
      </c>
      <c r="O104" s="111"/>
      <c r="P104" s="112">
        <f>AVERAGE(P90:P102)</f>
        <v>0.16357632158871308</v>
      </c>
      <c r="Q104" s="111"/>
      <c r="R104" s="116"/>
      <c r="S104" s="117"/>
      <c r="T104" s="111"/>
      <c r="U104" s="112">
        <f>AVERAGE(U90:U101)</f>
        <v>0.7800037928348607</v>
      </c>
      <c r="V104" s="111"/>
      <c r="W104" s="112">
        <f>AVERAGE(W90:W101)</f>
        <v>0.0861338452348463</v>
      </c>
      <c r="X104" s="111"/>
      <c r="Y104" s="112">
        <f>AVERAGE(Y90:Y101)</f>
        <v>0.23437120716513937</v>
      </c>
      <c r="Z104" s="111"/>
      <c r="AA104" s="118"/>
    </row>
    <row r="105" spans="1:27" ht="16.5" thickBot="1" thickTop="1">
      <c r="A105" s="294" t="s">
        <v>71</v>
      </c>
      <c r="B105" s="295"/>
      <c r="C105" s="80"/>
      <c r="D105" s="74"/>
      <c r="E105" s="291">
        <f>_xlfn.STDEV.P(E90:E103)</f>
        <v>0.013805391386728684</v>
      </c>
      <c r="F105" s="74"/>
      <c r="G105" s="75">
        <f>_xlfn.STDEV.P(G90:G103)</f>
        <v>0.013805391386728505</v>
      </c>
      <c r="H105" s="74"/>
      <c r="I105" s="76">
        <f>_xlfn.STDEV.P(I90:I103)</f>
        <v>0.013805391386728505</v>
      </c>
      <c r="J105" s="73"/>
      <c r="K105" s="74"/>
      <c r="L105" s="75">
        <f>_xlfn.STDEV.P(L90:L102)</f>
        <v>0.015778819393266703</v>
      </c>
      <c r="M105" s="74"/>
      <c r="N105" s="75">
        <f>_xlfn.STDEV.P(N90:N102)</f>
        <v>0.03208981484855185</v>
      </c>
      <c r="O105" s="74"/>
      <c r="P105" s="75">
        <f>_xlfn.STDEV.P(P90:P102)</f>
        <v>0.022491714304783035</v>
      </c>
      <c r="Q105" s="74"/>
      <c r="R105" s="77"/>
      <c r="S105" s="78"/>
      <c r="T105" s="74"/>
      <c r="U105" s="75">
        <f>_xlfn.STDEV.P(U90:U101)</f>
        <v>0.02243688655146873</v>
      </c>
      <c r="V105" s="74"/>
      <c r="W105" s="75">
        <f>_xlfn.STDEV.P(W90:W101)</f>
        <v>0.04540289309514408</v>
      </c>
      <c r="X105" s="74"/>
      <c r="Y105" s="75">
        <f>_xlfn.STDEV.P(Y90:Y101)</f>
        <v>0.0543053385692948</v>
      </c>
      <c r="Z105" s="74"/>
      <c r="AA105" s="79"/>
    </row>
    <row r="106" spans="1:27" ht="16.5" thickBot="1" thickTop="1">
      <c r="A106" s="296" t="s">
        <v>75</v>
      </c>
      <c r="B106" s="297"/>
      <c r="C106" s="60"/>
      <c r="D106" s="44"/>
      <c r="E106" s="81">
        <f>SLOPE(E90:E103,$B$90:$B$103)</f>
        <v>0.00029213368289213566</v>
      </c>
      <c r="F106" s="44"/>
      <c r="G106" s="81">
        <f>SLOPE(G90:G103,$B$90:$B$103)</f>
        <v>-0.0002921336828921312</v>
      </c>
      <c r="H106" s="44"/>
      <c r="I106" s="82">
        <f>SLOPE(I90:I103,$B$90:$B$103)</f>
        <v>-0.0002921336828921312</v>
      </c>
      <c r="J106" s="43"/>
      <c r="K106" s="44"/>
      <c r="L106" s="81">
        <f>SLOPE(L90:L102,$B$90:$B$102)</f>
        <v>-0.0009813333930839972</v>
      </c>
      <c r="M106" s="44"/>
      <c r="N106" s="81">
        <f>SLOPE(N90:N102,$B$90:$B$102)</f>
        <v>0.009853570419242869</v>
      </c>
      <c r="O106" s="44"/>
      <c r="P106" s="81">
        <f>SLOPE(P90:P102,$B$90:$B$102)</f>
        <v>0.011267047678798277</v>
      </c>
      <c r="Q106" s="44"/>
      <c r="R106" s="45"/>
      <c r="S106" s="46"/>
      <c r="T106" s="44"/>
      <c r="U106" s="81">
        <f>SLOPE(U90:U101,$B$90:$B$101)</f>
        <v>-0.00023113001976057256</v>
      </c>
      <c r="V106" s="44"/>
      <c r="W106" s="81">
        <f>SLOPE(W90:W101,$B$90:$B$101)</f>
        <v>0.025310155769863278</v>
      </c>
      <c r="X106" s="44"/>
      <c r="Y106" s="81">
        <f>SLOPE(Y90:Y101,$B$90:$B$101)</f>
        <v>0.0347311300197606</v>
      </c>
      <c r="Z106" s="44"/>
      <c r="AA106" s="49"/>
    </row>
    <row r="107" ht="15" thickTop="1">
      <c r="A107" s="7" t="s">
        <v>76</v>
      </c>
    </row>
  </sheetData>
  <sheetProtection/>
  <mergeCells count="40">
    <mergeCell ref="H4:I4"/>
    <mergeCell ref="K4:L4"/>
    <mergeCell ref="V4:W4"/>
    <mergeCell ref="A1:AA1"/>
    <mergeCell ref="A3:A18"/>
    <mergeCell ref="B3:B4"/>
    <mergeCell ref="C3:I3"/>
    <mergeCell ref="J3:R3"/>
    <mergeCell ref="S3:AA3"/>
    <mergeCell ref="Z4:AA4"/>
    <mergeCell ref="X4:Y4"/>
    <mergeCell ref="A22:A35"/>
    <mergeCell ref="A36:B36"/>
    <mergeCell ref="M4:N4"/>
    <mergeCell ref="O4:P4"/>
    <mergeCell ref="Q4:R4"/>
    <mergeCell ref="T4:U4"/>
    <mergeCell ref="D4:E4"/>
    <mergeCell ref="F4:G4"/>
    <mergeCell ref="A19:B19"/>
    <mergeCell ref="A20:B20"/>
    <mergeCell ref="A37:B37"/>
    <mergeCell ref="A38:B38"/>
    <mergeCell ref="A39:A52"/>
    <mergeCell ref="A53:B53"/>
    <mergeCell ref="A21:B21"/>
    <mergeCell ref="A54:B54"/>
    <mergeCell ref="A55:B55"/>
    <mergeCell ref="A56:A69"/>
    <mergeCell ref="A70:B70"/>
    <mergeCell ref="A71:B71"/>
    <mergeCell ref="A72:B72"/>
    <mergeCell ref="A105:B105"/>
    <mergeCell ref="A106:B106"/>
    <mergeCell ref="A73:A86"/>
    <mergeCell ref="A87:B87"/>
    <mergeCell ref="A88:B88"/>
    <mergeCell ref="A89:B89"/>
    <mergeCell ref="A90:A103"/>
    <mergeCell ref="A104:B104"/>
  </mergeCells>
  <printOptions/>
  <pageMargins left="0.7" right="0.7" top="0.75" bottom="0.75" header="0.3" footer="0.3"/>
  <pageSetup horizontalDpi="600" verticalDpi="600" orientation="portrait" r:id="rId1"/>
  <ignoredErrors>
    <ignoredError sqref="B5:B11 B90:B96 B22:B28 B39:B45 B56:B62 B73:B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226"/>
  <sheetViews>
    <sheetView showGridLines="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0.7109375" style="2" customWidth="1"/>
    <col min="2" max="2" width="10.28125" style="271" customWidth="1"/>
    <col min="3" max="3" width="6.7109375" style="1" customWidth="1"/>
    <col min="4" max="18" width="10.7109375" style="1" customWidth="1"/>
    <col min="19" max="19" width="6.7109375" style="1" customWidth="1"/>
    <col min="20" max="27" width="10.7109375" style="1" customWidth="1"/>
    <col min="28" max="28" width="88.28125" style="1" bestFit="1" customWidth="1"/>
    <col min="29" max="16384" width="9.140625" style="1" customWidth="1"/>
  </cols>
  <sheetData>
    <row r="1" spans="1:27" ht="60" customHeight="1">
      <c r="A1" s="316" t="s">
        <v>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19.5" customHeight="1" thickBot="1">
      <c r="A2" s="65"/>
      <c r="B2" s="28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8" s="2" customFormat="1" ht="39.75" customHeight="1" thickTop="1">
      <c r="A3" s="346" t="s">
        <v>0</v>
      </c>
      <c r="B3" s="352" t="s">
        <v>73</v>
      </c>
      <c r="C3" s="347" t="s">
        <v>61</v>
      </c>
      <c r="D3" s="348"/>
      <c r="E3" s="348"/>
      <c r="F3" s="348"/>
      <c r="G3" s="348"/>
      <c r="H3" s="348"/>
      <c r="I3" s="349"/>
      <c r="J3" s="355" t="s">
        <v>62</v>
      </c>
      <c r="K3" s="356"/>
      <c r="L3" s="356"/>
      <c r="M3" s="356"/>
      <c r="N3" s="356"/>
      <c r="O3" s="356"/>
      <c r="P3" s="356"/>
      <c r="Q3" s="356"/>
      <c r="R3" s="357"/>
      <c r="S3" s="358" t="s">
        <v>63</v>
      </c>
      <c r="T3" s="359"/>
      <c r="U3" s="359"/>
      <c r="V3" s="359"/>
      <c r="W3" s="359"/>
      <c r="X3" s="359"/>
      <c r="Y3" s="359"/>
      <c r="Z3" s="359"/>
      <c r="AA3" s="360"/>
      <c r="AB3" s="161"/>
    </row>
    <row r="4" spans="1:28" s="2" customFormat="1" ht="30" customHeight="1" thickBot="1">
      <c r="A4" s="336"/>
      <c r="B4" s="353"/>
      <c r="C4" s="169" t="s">
        <v>0</v>
      </c>
      <c r="D4" s="338" t="s">
        <v>64</v>
      </c>
      <c r="E4" s="339"/>
      <c r="F4" s="340" t="s">
        <v>68</v>
      </c>
      <c r="G4" s="341"/>
      <c r="H4" s="338" t="s">
        <v>67</v>
      </c>
      <c r="I4" s="343"/>
      <c r="J4" s="170" t="s">
        <v>0</v>
      </c>
      <c r="K4" s="344" t="s">
        <v>64</v>
      </c>
      <c r="L4" s="345"/>
      <c r="M4" s="340" t="s">
        <v>68</v>
      </c>
      <c r="N4" s="341"/>
      <c r="O4" s="344" t="s">
        <v>67</v>
      </c>
      <c r="P4" s="345"/>
      <c r="Q4" s="340" t="s">
        <v>66</v>
      </c>
      <c r="R4" s="342"/>
      <c r="S4" s="170" t="s">
        <v>0</v>
      </c>
      <c r="T4" s="350" t="s">
        <v>64</v>
      </c>
      <c r="U4" s="351"/>
      <c r="V4" s="340" t="s">
        <v>68</v>
      </c>
      <c r="W4" s="341"/>
      <c r="X4" s="350" t="s">
        <v>67</v>
      </c>
      <c r="Y4" s="351"/>
      <c r="Z4" s="340" t="s">
        <v>66</v>
      </c>
      <c r="AA4" s="354"/>
      <c r="AB4" s="161"/>
    </row>
    <row r="5" spans="1:28" ht="15" customHeight="1" thickTop="1">
      <c r="A5" s="336"/>
      <c r="B5" s="275" t="s">
        <v>1</v>
      </c>
      <c r="C5" s="171">
        <f aca="true" t="shared" si="0" ref="C5:C10">C22+C39+C56+C73+C90+C107+C124+C141+C158+C175+C192+C209</f>
        <v>218</v>
      </c>
      <c r="D5" s="172">
        <v>168</v>
      </c>
      <c r="E5" s="173">
        <f>D5/$C$5</f>
        <v>0.7706422018348624</v>
      </c>
      <c r="F5" s="172">
        <v>50</v>
      </c>
      <c r="G5" s="173">
        <f>F5/D5</f>
        <v>0.2976190476190476</v>
      </c>
      <c r="H5" s="172">
        <v>50</v>
      </c>
      <c r="I5" s="174">
        <f>H5/C5</f>
        <v>0.22935779816513763</v>
      </c>
      <c r="J5" s="175">
        <f>C5</f>
        <v>218</v>
      </c>
      <c r="K5" s="172">
        <v>151</v>
      </c>
      <c r="L5" s="176">
        <f>K5/J5</f>
        <v>0.6926605504587156</v>
      </c>
      <c r="M5" s="172">
        <f>D5-K5</f>
        <v>17</v>
      </c>
      <c r="N5" s="176">
        <f>M5/D5</f>
        <v>0.10119047619047619</v>
      </c>
      <c r="O5" s="172">
        <v>67</v>
      </c>
      <c r="P5" s="176">
        <v>0.3073394495412844</v>
      </c>
      <c r="Q5" s="172">
        <v>0</v>
      </c>
      <c r="R5" s="177">
        <v>0</v>
      </c>
      <c r="S5" s="178">
        <v>218</v>
      </c>
      <c r="T5" s="172">
        <v>132</v>
      </c>
      <c r="U5" s="179">
        <v>0.6055045871559632</v>
      </c>
      <c r="V5" s="172">
        <f>K5-T5</f>
        <v>19</v>
      </c>
      <c r="W5" s="179">
        <f>V5/K5</f>
        <v>0.12582781456953643</v>
      </c>
      <c r="X5" s="172">
        <f>V5+O5</f>
        <v>86</v>
      </c>
      <c r="Y5" s="179">
        <v>0.3944954128440367</v>
      </c>
      <c r="Z5" s="172">
        <v>0</v>
      </c>
      <c r="AA5" s="180">
        <v>0</v>
      </c>
      <c r="AB5" s="162"/>
    </row>
    <row r="6" spans="1:28" ht="15" customHeight="1">
      <c r="A6" s="336"/>
      <c r="B6" s="276" t="s">
        <v>2</v>
      </c>
      <c r="C6" s="171">
        <f t="shared" si="0"/>
        <v>193</v>
      </c>
      <c r="D6" s="172">
        <v>144</v>
      </c>
      <c r="E6" s="173">
        <f aca="true" t="shared" si="1" ref="E6:E17">D6/C6</f>
        <v>0.7461139896373057</v>
      </c>
      <c r="F6" s="172">
        <v>49</v>
      </c>
      <c r="G6" s="173">
        <f aca="true" t="shared" si="2" ref="G6:G17">F6/D6</f>
        <v>0.3402777777777778</v>
      </c>
      <c r="H6" s="172">
        <v>49</v>
      </c>
      <c r="I6" s="174">
        <f aca="true" t="shared" si="3" ref="I6:I17">H6/C6</f>
        <v>0.2538860103626943</v>
      </c>
      <c r="J6" s="175">
        <f aca="true" t="shared" si="4" ref="J6:J17">C6</f>
        <v>193</v>
      </c>
      <c r="K6" s="172">
        <v>126</v>
      </c>
      <c r="L6" s="176">
        <f aca="true" t="shared" si="5" ref="L6:L17">K6/J6</f>
        <v>0.6528497409326425</v>
      </c>
      <c r="M6" s="172">
        <f aca="true" t="shared" si="6" ref="M6:M16">D6-K6</f>
        <v>18</v>
      </c>
      <c r="N6" s="176">
        <f aca="true" t="shared" si="7" ref="N6:N16">M6/D6</f>
        <v>0.125</v>
      </c>
      <c r="O6" s="172">
        <v>67</v>
      </c>
      <c r="P6" s="176">
        <v>0.3471502590673575</v>
      </c>
      <c r="Q6" s="172">
        <v>0</v>
      </c>
      <c r="R6" s="177">
        <v>0</v>
      </c>
      <c r="S6" s="178">
        <v>193</v>
      </c>
      <c r="T6" s="172">
        <v>110</v>
      </c>
      <c r="U6" s="179">
        <v>0.5699481865284974</v>
      </c>
      <c r="V6" s="172">
        <f aca="true" t="shared" si="8" ref="V6:V16">K6-T6</f>
        <v>16</v>
      </c>
      <c r="W6" s="179">
        <f aca="true" t="shared" si="9" ref="W6:W15">V6/K6</f>
        <v>0.12698412698412698</v>
      </c>
      <c r="X6" s="172">
        <f aca="true" t="shared" si="10" ref="X6:X16">V6+O6</f>
        <v>83</v>
      </c>
      <c r="Y6" s="179">
        <v>0.43005181347150256</v>
      </c>
      <c r="Z6" s="172">
        <v>0</v>
      </c>
      <c r="AA6" s="180">
        <v>0</v>
      </c>
      <c r="AB6" s="162"/>
    </row>
    <row r="7" spans="1:28" ht="15" customHeight="1">
      <c r="A7" s="336"/>
      <c r="B7" s="276" t="s">
        <v>3</v>
      </c>
      <c r="C7" s="171">
        <f t="shared" si="0"/>
        <v>193</v>
      </c>
      <c r="D7" s="172">
        <v>144</v>
      </c>
      <c r="E7" s="173">
        <f t="shared" si="1"/>
        <v>0.7461139896373057</v>
      </c>
      <c r="F7" s="172">
        <v>49</v>
      </c>
      <c r="G7" s="173">
        <f t="shared" si="2"/>
        <v>0.3402777777777778</v>
      </c>
      <c r="H7" s="172">
        <v>49</v>
      </c>
      <c r="I7" s="174">
        <f t="shared" si="3"/>
        <v>0.2538860103626943</v>
      </c>
      <c r="J7" s="175">
        <f t="shared" si="4"/>
        <v>193</v>
      </c>
      <c r="K7" s="172">
        <v>119</v>
      </c>
      <c r="L7" s="176">
        <f t="shared" si="5"/>
        <v>0.616580310880829</v>
      </c>
      <c r="M7" s="172">
        <f t="shared" si="6"/>
        <v>25</v>
      </c>
      <c r="N7" s="176">
        <f t="shared" si="7"/>
        <v>0.1736111111111111</v>
      </c>
      <c r="O7" s="172">
        <v>74</v>
      </c>
      <c r="P7" s="176">
        <v>0.383419689119171</v>
      </c>
      <c r="Q7" s="172">
        <v>0</v>
      </c>
      <c r="R7" s="177">
        <v>0</v>
      </c>
      <c r="S7" s="178">
        <v>193</v>
      </c>
      <c r="T7" s="172">
        <v>109</v>
      </c>
      <c r="U7" s="179">
        <v>0.5647668393782384</v>
      </c>
      <c r="V7" s="172">
        <f t="shared" si="8"/>
        <v>10</v>
      </c>
      <c r="W7" s="179">
        <f t="shared" si="9"/>
        <v>0.08403361344537816</v>
      </c>
      <c r="X7" s="172">
        <f t="shared" si="10"/>
        <v>84</v>
      </c>
      <c r="Y7" s="179">
        <v>0.43523316062176165</v>
      </c>
      <c r="Z7" s="172">
        <v>0</v>
      </c>
      <c r="AA7" s="180">
        <v>0</v>
      </c>
      <c r="AB7" s="162"/>
    </row>
    <row r="8" spans="1:28" ht="15" customHeight="1">
      <c r="A8" s="336"/>
      <c r="B8" s="276" t="s">
        <v>4</v>
      </c>
      <c r="C8" s="171">
        <f t="shared" si="0"/>
        <v>206</v>
      </c>
      <c r="D8" s="172">
        <v>160</v>
      </c>
      <c r="E8" s="173">
        <f t="shared" si="1"/>
        <v>0.7766990291262136</v>
      </c>
      <c r="F8" s="172">
        <v>46</v>
      </c>
      <c r="G8" s="173">
        <f t="shared" si="2"/>
        <v>0.2875</v>
      </c>
      <c r="H8" s="172">
        <v>46</v>
      </c>
      <c r="I8" s="174">
        <f t="shared" si="3"/>
        <v>0.22330097087378642</v>
      </c>
      <c r="J8" s="175">
        <f t="shared" si="4"/>
        <v>206</v>
      </c>
      <c r="K8" s="172">
        <v>134</v>
      </c>
      <c r="L8" s="176">
        <f t="shared" si="5"/>
        <v>0.6504854368932039</v>
      </c>
      <c r="M8" s="172">
        <f t="shared" si="6"/>
        <v>26</v>
      </c>
      <c r="N8" s="176">
        <f t="shared" si="7"/>
        <v>0.1625</v>
      </c>
      <c r="O8" s="172">
        <v>72</v>
      </c>
      <c r="P8" s="176">
        <v>0.34951456310679613</v>
      </c>
      <c r="Q8" s="172">
        <v>0</v>
      </c>
      <c r="R8" s="177">
        <v>0</v>
      </c>
      <c r="S8" s="178">
        <v>206</v>
      </c>
      <c r="T8" s="172">
        <v>115</v>
      </c>
      <c r="U8" s="179">
        <v>0.558252427184466</v>
      </c>
      <c r="V8" s="172">
        <f t="shared" si="8"/>
        <v>19</v>
      </c>
      <c r="W8" s="179">
        <f t="shared" si="9"/>
        <v>0.1417910447761194</v>
      </c>
      <c r="X8" s="172">
        <f t="shared" si="10"/>
        <v>91</v>
      </c>
      <c r="Y8" s="179">
        <v>0.44174757281553395</v>
      </c>
      <c r="Z8" s="172">
        <v>0</v>
      </c>
      <c r="AA8" s="180">
        <v>0</v>
      </c>
      <c r="AB8" s="162"/>
    </row>
    <row r="9" spans="1:28" ht="15" customHeight="1">
      <c r="A9" s="336"/>
      <c r="B9" s="276" t="s">
        <v>5</v>
      </c>
      <c r="C9" s="171">
        <f t="shared" si="0"/>
        <v>196</v>
      </c>
      <c r="D9" s="172">
        <v>143</v>
      </c>
      <c r="E9" s="173">
        <f t="shared" si="1"/>
        <v>0.7295918367346939</v>
      </c>
      <c r="F9" s="172">
        <v>53</v>
      </c>
      <c r="G9" s="173">
        <f t="shared" si="2"/>
        <v>0.3706293706293706</v>
      </c>
      <c r="H9" s="172">
        <v>53</v>
      </c>
      <c r="I9" s="174">
        <f t="shared" si="3"/>
        <v>0.27040816326530615</v>
      </c>
      <c r="J9" s="175">
        <f t="shared" si="4"/>
        <v>196</v>
      </c>
      <c r="K9" s="172">
        <v>128</v>
      </c>
      <c r="L9" s="176">
        <f t="shared" si="5"/>
        <v>0.6530612244897959</v>
      </c>
      <c r="M9" s="172">
        <f t="shared" si="6"/>
        <v>15</v>
      </c>
      <c r="N9" s="176">
        <f t="shared" si="7"/>
        <v>0.1048951048951049</v>
      </c>
      <c r="O9" s="172">
        <v>68</v>
      </c>
      <c r="P9" s="176">
        <v>0.3469387755102041</v>
      </c>
      <c r="Q9" s="172">
        <v>0</v>
      </c>
      <c r="R9" s="177">
        <v>0</v>
      </c>
      <c r="S9" s="178">
        <v>196</v>
      </c>
      <c r="T9" s="172">
        <v>116</v>
      </c>
      <c r="U9" s="179">
        <v>0.5918367346938775</v>
      </c>
      <c r="V9" s="172">
        <f t="shared" si="8"/>
        <v>12</v>
      </c>
      <c r="W9" s="179">
        <f t="shared" si="9"/>
        <v>0.09375</v>
      </c>
      <c r="X9" s="172">
        <f t="shared" si="10"/>
        <v>80</v>
      </c>
      <c r="Y9" s="179">
        <v>0.40816326530612246</v>
      </c>
      <c r="Z9" s="172">
        <v>0</v>
      </c>
      <c r="AA9" s="180">
        <v>0</v>
      </c>
      <c r="AB9" s="162"/>
    </row>
    <row r="10" spans="1:28" ht="15" customHeight="1">
      <c r="A10" s="336"/>
      <c r="B10" s="276" t="s">
        <v>6</v>
      </c>
      <c r="C10" s="171">
        <f t="shared" si="0"/>
        <v>172</v>
      </c>
      <c r="D10" s="172">
        <v>134</v>
      </c>
      <c r="E10" s="173">
        <f t="shared" si="1"/>
        <v>0.7790697674418605</v>
      </c>
      <c r="F10" s="172">
        <v>38</v>
      </c>
      <c r="G10" s="173">
        <f t="shared" si="2"/>
        <v>0.2835820895522388</v>
      </c>
      <c r="H10" s="172">
        <v>38</v>
      </c>
      <c r="I10" s="174">
        <f t="shared" si="3"/>
        <v>0.22093023255813954</v>
      </c>
      <c r="J10" s="175">
        <f t="shared" si="4"/>
        <v>172</v>
      </c>
      <c r="K10" s="172">
        <v>118</v>
      </c>
      <c r="L10" s="176">
        <f t="shared" si="5"/>
        <v>0.686046511627907</v>
      </c>
      <c r="M10" s="172">
        <f t="shared" si="6"/>
        <v>16</v>
      </c>
      <c r="N10" s="176">
        <f t="shared" si="7"/>
        <v>0.11940298507462686</v>
      </c>
      <c r="O10" s="172">
        <v>54</v>
      </c>
      <c r="P10" s="176">
        <v>0.313953488372093</v>
      </c>
      <c r="Q10" s="172">
        <v>0</v>
      </c>
      <c r="R10" s="177">
        <v>0</v>
      </c>
      <c r="S10" s="178">
        <v>172</v>
      </c>
      <c r="T10" s="172">
        <v>104</v>
      </c>
      <c r="U10" s="179">
        <v>0.6046511627906976</v>
      </c>
      <c r="V10" s="172">
        <f t="shared" si="8"/>
        <v>14</v>
      </c>
      <c r="W10" s="179">
        <f t="shared" si="9"/>
        <v>0.11864406779661017</v>
      </c>
      <c r="X10" s="172">
        <f t="shared" si="10"/>
        <v>68</v>
      </c>
      <c r="Y10" s="179">
        <v>0.3953488372093023</v>
      </c>
      <c r="Z10" s="172">
        <v>0</v>
      </c>
      <c r="AA10" s="180">
        <v>0</v>
      </c>
      <c r="AB10" s="162"/>
    </row>
    <row r="11" spans="1:28" ht="15" customHeight="1">
      <c r="A11" s="336"/>
      <c r="B11" s="276" t="s">
        <v>7</v>
      </c>
      <c r="C11" s="171">
        <f aca="true" t="shared" si="11" ref="C11:C17">C28+C45+C62+C79+C96+C113+C130+C147+C164+C181+C198+C215</f>
        <v>196</v>
      </c>
      <c r="D11" s="172">
        <v>159</v>
      </c>
      <c r="E11" s="173">
        <f t="shared" si="1"/>
        <v>0.8112244897959183</v>
      </c>
      <c r="F11" s="172">
        <v>37</v>
      </c>
      <c r="G11" s="173">
        <f t="shared" si="2"/>
        <v>0.23270440251572327</v>
      </c>
      <c r="H11" s="172">
        <v>37</v>
      </c>
      <c r="I11" s="174">
        <f t="shared" si="3"/>
        <v>0.18877551020408162</v>
      </c>
      <c r="J11" s="175">
        <f t="shared" si="4"/>
        <v>196</v>
      </c>
      <c r="K11" s="172">
        <v>143</v>
      </c>
      <c r="L11" s="176">
        <f t="shared" si="5"/>
        <v>0.7295918367346939</v>
      </c>
      <c r="M11" s="172">
        <f t="shared" si="6"/>
        <v>16</v>
      </c>
      <c r="N11" s="176">
        <f t="shared" si="7"/>
        <v>0.10062893081761007</v>
      </c>
      <c r="O11" s="172">
        <v>53</v>
      </c>
      <c r="P11" s="176">
        <v>0.27040816326530615</v>
      </c>
      <c r="Q11" s="172">
        <v>0</v>
      </c>
      <c r="R11" s="177">
        <v>0</v>
      </c>
      <c r="S11" s="178">
        <v>196</v>
      </c>
      <c r="T11" s="172">
        <v>133</v>
      </c>
      <c r="U11" s="179">
        <v>0.6785714285714286</v>
      </c>
      <c r="V11" s="172">
        <f t="shared" si="8"/>
        <v>10</v>
      </c>
      <c r="W11" s="179">
        <f t="shared" si="9"/>
        <v>0.06993006993006994</v>
      </c>
      <c r="X11" s="172">
        <f t="shared" si="10"/>
        <v>63</v>
      </c>
      <c r="Y11" s="179">
        <v>0.32142857142857145</v>
      </c>
      <c r="Z11" s="172">
        <v>0</v>
      </c>
      <c r="AA11" s="180">
        <v>0</v>
      </c>
      <c r="AB11" s="162"/>
    </row>
    <row r="12" spans="1:28" ht="15" customHeight="1">
      <c r="A12" s="336"/>
      <c r="B12" s="277">
        <v>2007</v>
      </c>
      <c r="C12" s="171">
        <f t="shared" si="11"/>
        <v>208</v>
      </c>
      <c r="D12" s="172">
        <v>183</v>
      </c>
      <c r="E12" s="173">
        <f t="shared" si="1"/>
        <v>0.8798076923076923</v>
      </c>
      <c r="F12" s="172">
        <v>25</v>
      </c>
      <c r="G12" s="173">
        <f t="shared" si="2"/>
        <v>0.1366120218579235</v>
      </c>
      <c r="H12" s="172">
        <v>25</v>
      </c>
      <c r="I12" s="174">
        <f t="shared" si="3"/>
        <v>0.1201923076923077</v>
      </c>
      <c r="J12" s="175">
        <f t="shared" si="4"/>
        <v>208</v>
      </c>
      <c r="K12" s="172">
        <v>152</v>
      </c>
      <c r="L12" s="176">
        <f t="shared" si="5"/>
        <v>0.7307692307692307</v>
      </c>
      <c r="M12" s="172">
        <f t="shared" si="6"/>
        <v>31</v>
      </c>
      <c r="N12" s="176">
        <f t="shared" si="7"/>
        <v>0.16939890710382513</v>
      </c>
      <c r="O12" s="172">
        <v>56</v>
      </c>
      <c r="P12" s="176">
        <v>0.2692307692307692</v>
      </c>
      <c r="Q12" s="172">
        <v>0</v>
      </c>
      <c r="R12" s="177">
        <v>0</v>
      </c>
      <c r="S12" s="178">
        <v>208</v>
      </c>
      <c r="T12" s="172">
        <v>133</v>
      </c>
      <c r="U12" s="179">
        <v>0.6394230769230769</v>
      </c>
      <c r="V12" s="172">
        <f t="shared" si="8"/>
        <v>19</v>
      </c>
      <c r="W12" s="179">
        <f t="shared" si="9"/>
        <v>0.125</v>
      </c>
      <c r="X12" s="172">
        <f t="shared" si="10"/>
        <v>75</v>
      </c>
      <c r="Y12" s="179">
        <v>0.3605769230769231</v>
      </c>
      <c r="Z12" s="172">
        <v>0</v>
      </c>
      <c r="AA12" s="180">
        <v>0</v>
      </c>
      <c r="AB12" s="162"/>
    </row>
    <row r="13" spans="1:28" ht="15" customHeight="1">
      <c r="A13" s="336"/>
      <c r="B13" s="277">
        <v>2008</v>
      </c>
      <c r="C13" s="171">
        <f t="shared" si="11"/>
        <v>236</v>
      </c>
      <c r="D13" s="172">
        <v>191</v>
      </c>
      <c r="E13" s="173">
        <f t="shared" si="1"/>
        <v>0.809322033898305</v>
      </c>
      <c r="F13" s="172">
        <v>45</v>
      </c>
      <c r="G13" s="173">
        <f t="shared" si="2"/>
        <v>0.2356020942408377</v>
      </c>
      <c r="H13" s="172">
        <v>45</v>
      </c>
      <c r="I13" s="174">
        <f t="shared" si="3"/>
        <v>0.1906779661016949</v>
      </c>
      <c r="J13" s="175">
        <f t="shared" si="4"/>
        <v>236</v>
      </c>
      <c r="K13" s="172">
        <v>158</v>
      </c>
      <c r="L13" s="176">
        <f t="shared" si="5"/>
        <v>0.6694915254237288</v>
      </c>
      <c r="M13" s="172">
        <f t="shared" si="6"/>
        <v>33</v>
      </c>
      <c r="N13" s="176">
        <f t="shared" si="7"/>
        <v>0.17277486910994763</v>
      </c>
      <c r="O13" s="172">
        <v>78</v>
      </c>
      <c r="P13" s="176">
        <v>0.3305084745762712</v>
      </c>
      <c r="Q13" s="172">
        <v>0</v>
      </c>
      <c r="R13" s="177">
        <v>0</v>
      </c>
      <c r="S13" s="178">
        <v>236</v>
      </c>
      <c r="T13" s="172">
        <v>140</v>
      </c>
      <c r="U13" s="179">
        <v>0.5932203389830508</v>
      </c>
      <c r="V13" s="172">
        <f t="shared" si="8"/>
        <v>18</v>
      </c>
      <c r="W13" s="179">
        <f t="shared" si="9"/>
        <v>0.11392405063291139</v>
      </c>
      <c r="X13" s="172">
        <f t="shared" si="10"/>
        <v>96</v>
      </c>
      <c r="Y13" s="179">
        <v>0.4067796610169492</v>
      </c>
      <c r="Z13" s="172">
        <v>0</v>
      </c>
      <c r="AA13" s="180">
        <v>0</v>
      </c>
      <c r="AB13" s="162"/>
    </row>
    <row r="14" spans="1:28" ht="15" customHeight="1">
      <c r="A14" s="336"/>
      <c r="B14" s="277">
        <v>2009</v>
      </c>
      <c r="C14" s="171">
        <f t="shared" si="11"/>
        <v>209</v>
      </c>
      <c r="D14" s="172">
        <v>154</v>
      </c>
      <c r="E14" s="173">
        <f t="shared" si="1"/>
        <v>0.7368421052631579</v>
      </c>
      <c r="F14" s="172">
        <v>55</v>
      </c>
      <c r="G14" s="173">
        <f t="shared" si="2"/>
        <v>0.35714285714285715</v>
      </c>
      <c r="H14" s="172">
        <v>55</v>
      </c>
      <c r="I14" s="174">
        <f t="shared" si="3"/>
        <v>0.2631578947368421</v>
      </c>
      <c r="J14" s="175">
        <f t="shared" si="4"/>
        <v>209</v>
      </c>
      <c r="K14" s="172">
        <v>127</v>
      </c>
      <c r="L14" s="176">
        <f t="shared" si="5"/>
        <v>0.6076555023923444</v>
      </c>
      <c r="M14" s="172">
        <f t="shared" si="6"/>
        <v>27</v>
      </c>
      <c r="N14" s="176">
        <f t="shared" si="7"/>
        <v>0.17532467532467533</v>
      </c>
      <c r="O14" s="172">
        <v>82</v>
      </c>
      <c r="P14" s="176">
        <v>0.3923444976076555</v>
      </c>
      <c r="Q14" s="172">
        <v>0</v>
      </c>
      <c r="R14" s="177">
        <v>0</v>
      </c>
      <c r="S14" s="178">
        <v>209</v>
      </c>
      <c r="T14" s="172">
        <v>115</v>
      </c>
      <c r="U14" s="179">
        <v>0.5502392344497608</v>
      </c>
      <c r="V14" s="172">
        <f t="shared" si="8"/>
        <v>12</v>
      </c>
      <c r="W14" s="179">
        <f t="shared" si="9"/>
        <v>0.09448818897637795</v>
      </c>
      <c r="X14" s="172">
        <f t="shared" si="10"/>
        <v>94</v>
      </c>
      <c r="Y14" s="179">
        <v>0.44976076555023925</v>
      </c>
      <c r="Z14" s="172">
        <v>0</v>
      </c>
      <c r="AA14" s="180">
        <v>0</v>
      </c>
      <c r="AB14" s="162"/>
    </row>
    <row r="15" spans="1:28" ht="15" customHeight="1">
      <c r="A15" s="336"/>
      <c r="B15" s="277">
        <v>2010</v>
      </c>
      <c r="C15" s="171">
        <f t="shared" si="11"/>
        <v>236</v>
      </c>
      <c r="D15" s="172">
        <v>195</v>
      </c>
      <c r="E15" s="173">
        <f t="shared" si="1"/>
        <v>0.826271186440678</v>
      </c>
      <c r="F15" s="172">
        <v>41</v>
      </c>
      <c r="G15" s="173">
        <f t="shared" si="2"/>
        <v>0.21025641025641026</v>
      </c>
      <c r="H15" s="172">
        <v>41</v>
      </c>
      <c r="I15" s="174">
        <f t="shared" si="3"/>
        <v>0.17372881355932204</v>
      </c>
      <c r="J15" s="175">
        <f t="shared" si="4"/>
        <v>236</v>
      </c>
      <c r="K15" s="172">
        <v>169</v>
      </c>
      <c r="L15" s="176">
        <f t="shared" si="5"/>
        <v>0.7161016949152542</v>
      </c>
      <c r="M15" s="172">
        <f t="shared" si="6"/>
        <v>26</v>
      </c>
      <c r="N15" s="176">
        <f t="shared" si="7"/>
        <v>0.13333333333333333</v>
      </c>
      <c r="O15" s="172">
        <v>67</v>
      </c>
      <c r="P15" s="176">
        <v>0.2838983050847458</v>
      </c>
      <c r="Q15" s="172">
        <v>0</v>
      </c>
      <c r="R15" s="177">
        <v>0</v>
      </c>
      <c r="S15" s="178">
        <v>236</v>
      </c>
      <c r="T15" s="172">
        <v>150</v>
      </c>
      <c r="U15" s="179">
        <v>0.635593220338983</v>
      </c>
      <c r="V15" s="172">
        <f t="shared" si="8"/>
        <v>19</v>
      </c>
      <c r="W15" s="179">
        <f t="shared" si="9"/>
        <v>0.11242603550295859</v>
      </c>
      <c r="X15" s="172">
        <f t="shared" si="10"/>
        <v>86</v>
      </c>
      <c r="Y15" s="179">
        <v>0.364406779661017</v>
      </c>
      <c r="Z15" s="172">
        <v>0</v>
      </c>
      <c r="AA15" s="180">
        <v>0</v>
      </c>
      <c r="AB15" s="162"/>
    </row>
    <row r="16" spans="1:28" ht="15" customHeight="1">
      <c r="A16" s="336"/>
      <c r="B16" s="277">
        <v>2011</v>
      </c>
      <c r="C16" s="171">
        <f t="shared" si="11"/>
        <v>207</v>
      </c>
      <c r="D16" s="172">
        <v>174</v>
      </c>
      <c r="E16" s="173">
        <f t="shared" si="1"/>
        <v>0.8405797101449275</v>
      </c>
      <c r="F16" s="172">
        <v>33</v>
      </c>
      <c r="G16" s="173">
        <f t="shared" si="2"/>
        <v>0.1896551724137931</v>
      </c>
      <c r="H16" s="172">
        <v>33</v>
      </c>
      <c r="I16" s="174">
        <f t="shared" si="3"/>
        <v>0.15942028985507245</v>
      </c>
      <c r="J16" s="175">
        <f t="shared" si="4"/>
        <v>207</v>
      </c>
      <c r="K16" s="172">
        <v>154</v>
      </c>
      <c r="L16" s="176">
        <f t="shared" si="5"/>
        <v>0.7439613526570048</v>
      </c>
      <c r="M16" s="172">
        <f t="shared" si="6"/>
        <v>20</v>
      </c>
      <c r="N16" s="176">
        <f t="shared" si="7"/>
        <v>0.11494252873563218</v>
      </c>
      <c r="O16" s="172">
        <v>53</v>
      </c>
      <c r="P16" s="176">
        <v>0.2560386473429952</v>
      </c>
      <c r="Q16" s="172">
        <v>0</v>
      </c>
      <c r="R16" s="177">
        <v>0</v>
      </c>
      <c r="S16" s="178">
        <v>207</v>
      </c>
      <c r="T16" s="172">
        <v>148</v>
      </c>
      <c r="U16" s="179">
        <v>0.714975845410628</v>
      </c>
      <c r="V16" s="172">
        <f t="shared" si="8"/>
        <v>6</v>
      </c>
      <c r="W16" s="179">
        <v>0.28502415458937197</v>
      </c>
      <c r="X16" s="172">
        <f t="shared" si="10"/>
        <v>59</v>
      </c>
      <c r="Y16" s="179">
        <f>X16/S16</f>
        <v>0.28502415458937197</v>
      </c>
      <c r="Z16" s="172">
        <v>0</v>
      </c>
      <c r="AA16" s="180">
        <v>0</v>
      </c>
      <c r="AB16" s="162"/>
    </row>
    <row r="17" spans="1:28" s="6" customFormat="1" ht="15" customHeight="1">
      <c r="A17" s="336"/>
      <c r="B17" s="278">
        <v>2012</v>
      </c>
      <c r="C17" s="171">
        <f t="shared" si="11"/>
        <v>232</v>
      </c>
      <c r="D17" s="172">
        <v>193</v>
      </c>
      <c r="E17" s="173">
        <f t="shared" si="1"/>
        <v>0.8318965517241379</v>
      </c>
      <c r="F17" s="172">
        <v>39</v>
      </c>
      <c r="G17" s="173">
        <f t="shared" si="2"/>
        <v>0.20207253886010362</v>
      </c>
      <c r="H17" s="172">
        <v>39</v>
      </c>
      <c r="I17" s="174">
        <f t="shared" si="3"/>
        <v>0.16810344827586207</v>
      </c>
      <c r="J17" s="175">
        <f t="shared" si="4"/>
        <v>232</v>
      </c>
      <c r="K17" s="172">
        <v>171</v>
      </c>
      <c r="L17" s="176">
        <f t="shared" si="5"/>
        <v>0.7370689655172413</v>
      </c>
      <c r="M17" s="172">
        <f>C17-K17</f>
        <v>61</v>
      </c>
      <c r="N17" s="176">
        <v>0.263</v>
      </c>
      <c r="O17" s="172">
        <v>100</v>
      </c>
      <c r="P17" s="176">
        <v>0.431</v>
      </c>
      <c r="Q17" s="172">
        <v>0</v>
      </c>
      <c r="R17" s="177">
        <v>0</v>
      </c>
      <c r="S17" s="178">
        <v>232</v>
      </c>
      <c r="T17" s="172"/>
      <c r="U17" s="179"/>
      <c r="V17" s="172"/>
      <c r="W17" s="179"/>
      <c r="X17" s="172"/>
      <c r="Y17" s="179"/>
      <c r="Z17" s="172">
        <v>232</v>
      </c>
      <c r="AA17" s="180">
        <v>1</v>
      </c>
      <c r="AB17" s="162"/>
    </row>
    <row r="18" spans="1:28" s="6" customFormat="1" ht="15" customHeight="1" thickBot="1">
      <c r="A18" s="336"/>
      <c r="B18" s="279">
        <v>2013</v>
      </c>
      <c r="C18" s="181">
        <v>227</v>
      </c>
      <c r="D18" s="182">
        <v>203</v>
      </c>
      <c r="E18" s="183">
        <v>0.894</v>
      </c>
      <c r="F18" s="182"/>
      <c r="G18" s="183"/>
      <c r="H18" s="182"/>
      <c r="I18" s="184"/>
      <c r="J18" s="185"/>
      <c r="K18" s="182"/>
      <c r="L18" s="176"/>
      <c r="M18" s="182"/>
      <c r="N18" s="186"/>
      <c r="O18" s="182"/>
      <c r="P18" s="186"/>
      <c r="Q18" s="182"/>
      <c r="R18" s="187"/>
      <c r="S18" s="188"/>
      <c r="T18" s="182"/>
      <c r="U18" s="189"/>
      <c r="V18" s="182"/>
      <c r="W18" s="189"/>
      <c r="X18" s="182"/>
      <c r="Y18" s="189"/>
      <c r="Z18" s="182"/>
      <c r="AA18" s="190"/>
      <c r="AB18" s="162"/>
    </row>
    <row r="19" spans="1:28" s="6" customFormat="1" ht="15" customHeight="1" thickBot="1">
      <c r="A19" s="330" t="s">
        <v>77</v>
      </c>
      <c r="B19" s="331"/>
      <c r="C19" s="110"/>
      <c r="D19" s="111"/>
      <c r="E19" s="191">
        <f>AVERAGE(E5:E18)</f>
        <v>0.7984410417133614</v>
      </c>
      <c r="F19" s="111"/>
      <c r="G19" s="191">
        <f>AVERAGE(G5:G18)</f>
        <v>0.26799473543414315</v>
      </c>
      <c r="H19" s="111"/>
      <c r="I19" s="192">
        <f>AVERAGE(I5:I18)</f>
        <v>0.20890964738561085</v>
      </c>
      <c r="J19" s="114"/>
      <c r="K19" s="115"/>
      <c r="L19" s="191">
        <f>AVERAGE(L5:L18)</f>
        <v>0.6835633756686609</v>
      </c>
      <c r="M19" s="111"/>
      <c r="N19" s="191">
        <f>AVERAGE(N5:N18)</f>
        <v>0.1473848401304879</v>
      </c>
      <c r="O19" s="111"/>
      <c r="P19" s="191">
        <f>AVERAGE(P5:P18)</f>
        <v>0.3293650062942038</v>
      </c>
      <c r="Q19" s="111"/>
      <c r="R19" s="116"/>
      <c r="S19" s="193"/>
      <c r="T19" s="111"/>
      <c r="U19" s="191">
        <f>AVERAGE(U5:U18)</f>
        <v>0.6089152568673889</v>
      </c>
      <c r="V19" s="111"/>
      <c r="W19" s="191">
        <f>AVERAGE(W5:W18)</f>
        <v>0.12431859726695506</v>
      </c>
      <c r="X19" s="111"/>
      <c r="Y19" s="191">
        <f>AVERAGE(Y5:Y17)</f>
        <v>0.39108474313261105</v>
      </c>
      <c r="Z19" s="111"/>
      <c r="AA19" s="194"/>
      <c r="AB19" s="162"/>
    </row>
    <row r="20" spans="1:28" s="6" customFormat="1" ht="15" customHeight="1" thickBot="1" thickTop="1">
      <c r="A20" s="332" t="s">
        <v>71</v>
      </c>
      <c r="B20" s="333"/>
      <c r="C20" s="80"/>
      <c r="D20" s="74"/>
      <c r="E20" s="195">
        <f>_xlfn.STDEV.P(E5:E18)</f>
        <v>0.050238668935072055</v>
      </c>
      <c r="F20" s="74"/>
      <c r="G20" s="195">
        <f>_xlfn.STDEV.P(G5:G18)</f>
        <v>0.07005744826744</v>
      </c>
      <c r="H20" s="74"/>
      <c r="I20" s="196">
        <f>_xlfn.STDEV.P(I5:I18)</f>
        <v>0.04429012330195822</v>
      </c>
      <c r="J20" s="73"/>
      <c r="K20" s="74"/>
      <c r="L20" s="195">
        <f>_xlfn.STDEV.P(L5:L18)</f>
        <v>0.04421977830011506</v>
      </c>
      <c r="M20" s="74"/>
      <c r="N20" s="195">
        <f>_xlfn.STDEV.P(N5:N18)</f>
        <v>0.043723328796721604</v>
      </c>
      <c r="O20" s="74"/>
      <c r="P20" s="195">
        <f>_xlfn.STDEV.P(P5:P18)</f>
        <v>0.05077030736190602</v>
      </c>
      <c r="Q20" s="74"/>
      <c r="R20" s="77"/>
      <c r="S20" s="197"/>
      <c r="T20" s="74"/>
      <c r="U20" s="195">
        <f>_xlfn.STDEV.P(U5:U18)</f>
        <v>0.048121552956352724</v>
      </c>
      <c r="V20" s="74"/>
      <c r="W20" s="195">
        <f>_xlfn.STDEV.P(W5:W18)</f>
        <v>0.052303898680589586</v>
      </c>
      <c r="X20" s="74"/>
      <c r="Y20" s="195">
        <f>_xlfn.STDEV.P(Y5:Y18)</f>
        <v>0.048121552956352176</v>
      </c>
      <c r="Z20" s="74"/>
      <c r="AA20" s="149"/>
      <c r="AB20" s="162"/>
    </row>
    <row r="21" spans="1:28" ht="15" customHeight="1" thickBot="1" thickTop="1">
      <c r="A21" s="334" t="s">
        <v>75</v>
      </c>
      <c r="B21" s="335"/>
      <c r="C21" s="119"/>
      <c r="D21" s="107"/>
      <c r="E21" s="198">
        <f>(E17-E5)/($B$17-$B$5)</f>
        <v>0.005104529157439623</v>
      </c>
      <c r="F21" s="107"/>
      <c r="G21" s="198">
        <f>(G17-G5)/($B$17-$B$5)</f>
        <v>-0.007962209063245332</v>
      </c>
      <c r="H21" s="107"/>
      <c r="I21" s="198">
        <f>(I17-I5)/($B$17-$B$5)</f>
        <v>-0.00510452915743963</v>
      </c>
      <c r="J21" s="121"/>
      <c r="K21" s="107"/>
      <c r="L21" s="198">
        <f>(L17-L5)/($B$17-$B$5)</f>
        <v>0.003700701254877148</v>
      </c>
      <c r="M21" s="107"/>
      <c r="N21" s="198">
        <f>(N17-N5)/($B$17-$B$5)</f>
        <v>0.013484126984126986</v>
      </c>
      <c r="O21" s="107"/>
      <c r="P21" s="198">
        <f>(P17-P5)/($B$17-$B$5)</f>
        <v>0.010305045871559634</v>
      </c>
      <c r="Q21" s="107"/>
      <c r="R21" s="122"/>
      <c r="S21" s="199"/>
      <c r="T21" s="107"/>
      <c r="U21" s="198">
        <f>(U16-U5)/($B$16-$B$5)</f>
        <v>0.009951932568605886</v>
      </c>
      <c r="V21" s="107"/>
      <c r="W21" s="198">
        <f>(W16-W5)/($B$16-$B$5)</f>
        <v>0.014472394547257777</v>
      </c>
      <c r="X21" s="107"/>
      <c r="Y21" s="198">
        <f>(Y16-Y5)/($B$16-$B$5)</f>
        <v>-0.009951932568605886</v>
      </c>
      <c r="Z21" s="107"/>
      <c r="AA21" s="130"/>
      <c r="AB21" s="162"/>
    </row>
    <row r="22" spans="1:28" ht="15" customHeight="1">
      <c r="A22" s="336" t="s">
        <v>8</v>
      </c>
      <c r="B22" s="280" t="s">
        <v>1</v>
      </c>
      <c r="C22" s="200">
        <v>24</v>
      </c>
      <c r="D22" s="201">
        <v>18</v>
      </c>
      <c r="E22" s="202">
        <f>D22/C22</f>
        <v>0.75</v>
      </c>
      <c r="F22" s="201">
        <v>6</v>
      </c>
      <c r="G22" s="202">
        <f>F22/C22</f>
        <v>0.25</v>
      </c>
      <c r="H22" s="201">
        <v>6</v>
      </c>
      <c r="I22" s="203">
        <f>H22/C22</f>
        <v>0.25</v>
      </c>
      <c r="J22" s="204">
        <f>C22</f>
        <v>24</v>
      </c>
      <c r="K22" s="22">
        <v>15</v>
      </c>
      <c r="L22" s="205">
        <f>K22/J22</f>
        <v>0.625</v>
      </c>
      <c r="M22" s="22">
        <f>D22-K22</f>
        <v>3</v>
      </c>
      <c r="N22" s="205">
        <f>M22/D22</f>
        <v>0.16666666666666666</v>
      </c>
      <c r="O22" s="22">
        <v>9</v>
      </c>
      <c r="P22" s="205">
        <v>0.375</v>
      </c>
      <c r="Q22" s="22">
        <v>0</v>
      </c>
      <c r="R22" s="206">
        <v>0</v>
      </c>
      <c r="S22" s="207">
        <v>24</v>
      </c>
      <c r="T22" s="22">
        <v>13</v>
      </c>
      <c r="U22" s="208">
        <v>0.5416666666666666</v>
      </c>
      <c r="V22" s="22">
        <f>K22-T22</f>
        <v>2</v>
      </c>
      <c r="W22" s="208">
        <f>V22/K22</f>
        <v>0.13333333333333333</v>
      </c>
      <c r="X22" s="22">
        <f>O22+V22</f>
        <v>11</v>
      </c>
      <c r="Y22" s="208">
        <v>0.45833333333333337</v>
      </c>
      <c r="Z22" s="22">
        <v>0</v>
      </c>
      <c r="AA22" s="209">
        <v>0</v>
      </c>
      <c r="AB22" s="162"/>
    </row>
    <row r="23" spans="1:28" ht="15" customHeight="1">
      <c r="A23" s="336"/>
      <c r="B23" s="276" t="s">
        <v>2</v>
      </c>
      <c r="C23" s="171">
        <v>22</v>
      </c>
      <c r="D23" s="172">
        <v>14</v>
      </c>
      <c r="E23" s="202">
        <f aca="true" t="shared" si="12" ref="E23:E35">D23/C23</f>
        <v>0.6363636363636364</v>
      </c>
      <c r="F23" s="172">
        <v>8</v>
      </c>
      <c r="G23" s="202">
        <f aca="true" t="shared" si="13" ref="G23:G35">F23/C23</f>
        <v>0.36363636363636365</v>
      </c>
      <c r="H23" s="172">
        <v>8</v>
      </c>
      <c r="I23" s="203">
        <f aca="true" t="shared" si="14" ref="I23:I35">H23/C23</f>
        <v>0.36363636363636365</v>
      </c>
      <c r="J23" s="204">
        <f aca="true" t="shared" si="15" ref="J23:J35">C23</f>
        <v>22</v>
      </c>
      <c r="K23" s="3">
        <v>13</v>
      </c>
      <c r="L23" s="205">
        <f aca="true" t="shared" si="16" ref="L23:L34">K23/J23</f>
        <v>0.5909090909090909</v>
      </c>
      <c r="M23" s="3">
        <f aca="true" t="shared" si="17" ref="M23:M100">D23-K23</f>
        <v>1</v>
      </c>
      <c r="N23" s="205">
        <f aca="true" t="shared" si="18" ref="N23:N33">M23/D23</f>
        <v>0.07142857142857142</v>
      </c>
      <c r="O23" s="3">
        <v>9</v>
      </c>
      <c r="P23" s="176">
        <v>0.40909090909090906</v>
      </c>
      <c r="Q23" s="3">
        <v>0</v>
      </c>
      <c r="R23" s="177">
        <v>0</v>
      </c>
      <c r="S23" s="178">
        <v>22</v>
      </c>
      <c r="T23" s="3">
        <v>13</v>
      </c>
      <c r="U23" s="179">
        <v>0.5909090909090909</v>
      </c>
      <c r="V23" s="22">
        <f aca="true" t="shared" si="19" ref="V23:V32">K23-T23</f>
        <v>0</v>
      </c>
      <c r="W23" s="179">
        <f aca="true" t="shared" si="20" ref="W23:W100">V23/K23</f>
        <v>0</v>
      </c>
      <c r="X23" s="22">
        <f aca="true" t="shared" si="21" ref="X23:X33">O23+V23</f>
        <v>9</v>
      </c>
      <c r="Y23" s="179">
        <v>0.40909090909090906</v>
      </c>
      <c r="Z23" s="3">
        <v>0</v>
      </c>
      <c r="AA23" s="180">
        <v>0</v>
      </c>
      <c r="AB23" s="162"/>
    </row>
    <row r="24" spans="1:28" ht="15" customHeight="1">
      <c r="A24" s="336"/>
      <c r="B24" s="276" t="s">
        <v>3</v>
      </c>
      <c r="C24" s="171">
        <v>21</v>
      </c>
      <c r="D24" s="172">
        <v>18</v>
      </c>
      <c r="E24" s="202">
        <f t="shared" si="12"/>
        <v>0.8571428571428571</v>
      </c>
      <c r="F24" s="172">
        <v>3</v>
      </c>
      <c r="G24" s="202">
        <f t="shared" si="13"/>
        <v>0.14285714285714285</v>
      </c>
      <c r="H24" s="172">
        <v>3</v>
      </c>
      <c r="I24" s="203">
        <f t="shared" si="14"/>
        <v>0.14285714285714285</v>
      </c>
      <c r="J24" s="204">
        <f t="shared" si="15"/>
        <v>21</v>
      </c>
      <c r="K24" s="3">
        <v>14</v>
      </c>
      <c r="L24" s="205">
        <f t="shared" si="16"/>
        <v>0.6666666666666666</v>
      </c>
      <c r="M24" s="3">
        <f t="shared" si="17"/>
        <v>4</v>
      </c>
      <c r="N24" s="205">
        <f t="shared" si="18"/>
        <v>0.2222222222222222</v>
      </c>
      <c r="O24" s="3">
        <v>7</v>
      </c>
      <c r="P24" s="176">
        <v>0.33333333333333337</v>
      </c>
      <c r="Q24" s="3">
        <v>0</v>
      </c>
      <c r="R24" s="177">
        <v>0</v>
      </c>
      <c r="S24" s="178">
        <v>21</v>
      </c>
      <c r="T24" s="3">
        <v>12</v>
      </c>
      <c r="U24" s="179">
        <v>0.5714285714285715</v>
      </c>
      <c r="V24" s="22">
        <f t="shared" si="19"/>
        <v>2</v>
      </c>
      <c r="W24" s="179">
        <f t="shared" si="20"/>
        <v>0.14285714285714285</v>
      </c>
      <c r="X24" s="22">
        <f t="shared" si="21"/>
        <v>9</v>
      </c>
      <c r="Y24" s="179">
        <v>0.42857142857142855</v>
      </c>
      <c r="Z24" s="3">
        <v>0</v>
      </c>
      <c r="AA24" s="180">
        <v>0</v>
      </c>
      <c r="AB24" s="162"/>
    </row>
    <row r="25" spans="1:28" ht="15" customHeight="1">
      <c r="A25" s="336"/>
      <c r="B25" s="276" t="s">
        <v>4</v>
      </c>
      <c r="C25" s="171">
        <v>29</v>
      </c>
      <c r="D25" s="172">
        <v>23</v>
      </c>
      <c r="E25" s="202">
        <f t="shared" si="12"/>
        <v>0.7931034482758621</v>
      </c>
      <c r="F25" s="172">
        <v>6</v>
      </c>
      <c r="G25" s="202">
        <f t="shared" si="13"/>
        <v>0.20689655172413793</v>
      </c>
      <c r="H25" s="172">
        <v>6</v>
      </c>
      <c r="I25" s="203">
        <f t="shared" si="14"/>
        <v>0.20689655172413793</v>
      </c>
      <c r="J25" s="204">
        <f t="shared" si="15"/>
        <v>29</v>
      </c>
      <c r="K25" s="3">
        <v>21</v>
      </c>
      <c r="L25" s="205">
        <f t="shared" si="16"/>
        <v>0.7241379310344828</v>
      </c>
      <c r="M25" s="3">
        <f t="shared" si="17"/>
        <v>2</v>
      </c>
      <c r="N25" s="205">
        <f t="shared" si="18"/>
        <v>0.08695652173913043</v>
      </c>
      <c r="O25" s="3">
        <v>8</v>
      </c>
      <c r="P25" s="176">
        <v>0.27586206896551724</v>
      </c>
      <c r="Q25" s="3">
        <v>0</v>
      </c>
      <c r="R25" s="177">
        <v>0</v>
      </c>
      <c r="S25" s="178">
        <v>29</v>
      </c>
      <c r="T25" s="3">
        <v>17</v>
      </c>
      <c r="U25" s="179">
        <v>0.5862068965517241</v>
      </c>
      <c r="V25" s="22">
        <f t="shared" si="19"/>
        <v>4</v>
      </c>
      <c r="W25" s="179">
        <f t="shared" si="20"/>
        <v>0.19047619047619047</v>
      </c>
      <c r="X25" s="22">
        <f t="shared" si="21"/>
        <v>12</v>
      </c>
      <c r="Y25" s="179">
        <v>0.41379310344827586</v>
      </c>
      <c r="Z25" s="3">
        <v>0</v>
      </c>
      <c r="AA25" s="180">
        <v>0</v>
      </c>
      <c r="AB25" s="162"/>
    </row>
    <row r="26" spans="1:28" ht="15" customHeight="1">
      <c r="A26" s="336"/>
      <c r="B26" s="276" t="s">
        <v>5</v>
      </c>
      <c r="C26" s="171">
        <v>25</v>
      </c>
      <c r="D26" s="172">
        <v>16</v>
      </c>
      <c r="E26" s="202">
        <f t="shared" si="12"/>
        <v>0.64</v>
      </c>
      <c r="F26" s="172">
        <v>9</v>
      </c>
      <c r="G26" s="202">
        <f t="shared" si="13"/>
        <v>0.36</v>
      </c>
      <c r="H26" s="172">
        <v>9</v>
      </c>
      <c r="I26" s="203">
        <f t="shared" si="14"/>
        <v>0.36</v>
      </c>
      <c r="J26" s="204">
        <f t="shared" si="15"/>
        <v>25</v>
      </c>
      <c r="K26" s="3">
        <v>12</v>
      </c>
      <c r="L26" s="205">
        <f t="shared" si="16"/>
        <v>0.48</v>
      </c>
      <c r="M26" s="3">
        <f t="shared" si="17"/>
        <v>4</v>
      </c>
      <c r="N26" s="205">
        <f t="shared" si="18"/>
        <v>0.25</v>
      </c>
      <c r="O26" s="3">
        <v>13</v>
      </c>
      <c r="P26" s="176">
        <v>0.52</v>
      </c>
      <c r="Q26" s="3">
        <v>0</v>
      </c>
      <c r="R26" s="177">
        <v>0</v>
      </c>
      <c r="S26" s="178">
        <v>25</v>
      </c>
      <c r="T26" s="3">
        <v>14</v>
      </c>
      <c r="U26" s="179">
        <v>0.56</v>
      </c>
      <c r="V26" s="22">
        <f t="shared" si="19"/>
        <v>-2</v>
      </c>
      <c r="W26" s="179">
        <f t="shared" si="20"/>
        <v>-0.16666666666666666</v>
      </c>
      <c r="X26" s="22">
        <f t="shared" si="21"/>
        <v>11</v>
      </c>
      <c r="Y26" s="179">
        <v>0.44</v>
      </c>
      <c r="Z26" s="3">
        <v>0</v>
      </c>
      <c r="AA26" s="180">
        <v>0</v>
      </c>
      <c r="AB26" s="162"/>
    </row>
    <row r="27" spans="1:28" ht="15" customHeight="1">
      <c r="A27" s="336"/>
      <c r="B27" s="276" t="s">
        <v>6</v>
      </c>
      <c r="C27" s="171">
        <v>23</v>
      </c>
      <c r="D27" s="172">
        <v>17</v>
      </c>
      <c r="E27" s="202">
        <f t="shared" si="12"/>
        <v>0.7391304347826086</v>
      </c>
      <c r="F27" s="172">
        <v>6</v>
      </c>
      <c r="G27" s="202">
        <f t="shared" si="13"/>
        <v>0.2608695652173913</v>
      </c>
      <c r="H27" s="172">
        <v>6</v>
      </c>
      <c r="I27" s="203">
        <f t="shared" si="14"/>
        <v>0.2608695652173913</v>
      </c>
      <c r="J27" s="204">
        <f t="shared" si="15"/>
        <v>23</v>
      </c>
      <c r="K27" s="3">
        <v>14</v>
      </c>
      <c r="L27" s="205">
        <f t="shared" si="16"/>
        <v>0.6086956521739131</v>
      </c>
      <c r="M27" s="3">
        <f t="shared" si="17"/>
        <v>3</v>
      </c>
      <c r="N27" s="205">
        <f t="shared" si="18"/>
        <v>0.17647058823529413</v>
      </c>
      <c r="O27" s="3">
        <v>9</v>
      </c>
      <c r="P27" s="176">
        <v>0.391304347826087</v>
      </c>
      <c r="Q27" s="3">
        <v>0</v>
      </c>
      <c r="R27" s="177">
        <v>0</v>
      </c>
      <c r="S27" s="178">
        <v>23</v>
      </c>
      <c r="T27" s="3">
        <v>13</v>
      </c>
      <c r="U27" s="179">
        <v>0.5652173913043478</v>
      </c>
      <c r="V27" s="22">
        <f t="shared" si="19"/>
        <v>1</v>
      </c>
      <c r="W27" s="179">
        <f t="shared" si="20"/>
        <v>0.07142857142857142</v>
      </c>
      <c r="X27" s="22">
        <f t="shared" si="21"/>
        <v>10</v>
      </c>
      <c r="Y27" s="179">
        <v>0.43478260869565216</v>
      </c>
      <c r="Z27" s="3">
        <v>0</v>
      </c>
      <c r="AA27" s="180">
        <v>0</v>
      </c>
      <c r="AB27" s="162"/>
    </row>
    <row r="28" spans="1:28" ht="15" customHeight="1">
      <c r="A28" s="336"/>
      <c r="B28" s="276" t="s">
        <v>7</v>
      </c>
      <c r="C28" s="171">
        <v>28</v>
      </c>
      <c r="D28" s="172">
        <v>21</v>
      </c>
      <c r="E28" s="202">
        <f t="shared" si="12"/>
        <v>0.75</v>
      </c>
      <c r="F28" s="172">
        <v>7</v>
      </c>
      <c r="G28" s="202">
        <f t="shared" si="13"/>
        <v>0.25</v>
      </c>
      <c r="H28" s="172">
        <v>7</v>
      </c>
      <c r="I28" s="203">
        <f t="shared" si="14"/>
        <v>0.25</v>
      </c>
      <c r="J28" s="204">
        <f t="shared" si="15"/>
        <v>28</v>
      </c>
      <c r="K28" s="3">
        <v>16</v>
      </c>
      <c r="L28" s="205">
        <f t="shared" si="16"/>
        <v>0.5714285714285714</v>
      </c>
      <c r="M28" s="3">
        <f t="shared" si="17"/>
        <v>5</v>
      </c>
      <c r="N28" s="205">
        <f t="shared" si="18"/>
        <v>0.23809523809523808</v>
      </c>
      <c r="O28" s="3">
        <v>12</v>
      </c>
      <c r="P28" s="176">
        <v>0.42857142857142855</v>
      </c>
      <c r="Q28" s="3">
        <v>0</v>
      </c>
      <c r="R28" s="177">
        <v>0</v>
      </c>
      <c r="S28" s="178">
        <v>28</v>
      </c>
      <c r="T28" s="3">
        <v>16</v>
      </c>
      <c r="U28" s="179">
        <v>0.5714285714285715</v>
      </c>
      <c r="V28" s="22">
        <f t="shared" si="19"/>
        <v>0</v>
      </c>
      <c r="W28" s="179">
        <f t="shared" si="20"/>
        <v>0</v>
      </c>
      <c r="X28" s="22">
        <f t="shared" si="21"/>
        <v>12</v>
      </c>
      <c r="Y28" s="179">
        <v>0.42857142857142855</v>
      </c>
      <c r="Z28" s="3">
        <v>0</v>
      </c>
      <c r="AA28" s="180">
        <v>0</v>
      </c>
      <c r="AB28" s="162"/>
    </row>
    <row r="29" spans="1:28" ht="15" customHeight="1">
      <c r="A29" s="336"/>
      <c r="B29" s="277">
        <v>2007</v>
      </c>
      <c r="C29" s="171">
        <v>34</v>
      </c>
      <c r="D29" s="172">
        <v>29</v>
      </c>
      <c r="E29" s="202">
        <f t="shared" si="12"/>
        <v>0.8529411764705882</v>
      </c>
      <c r="F29" s="172">
        <v>5</v>
      </c>
      <c r="G29" s="202">
        <f t="shared" si="13"/>
        <v>0.14705882352941177</v>
      </c>
      <c r="H29" s="172">
        <v>5</v>
      </c>
      <c r="I29" s="203">
        <f t="shared" si="14"/>
        <v>0.14705882352941177</v>
      </c>
      <c r="J29" s="204">
        <f t="shared" si="15"/>
        <v>34</v>
      </c>
      <c r="K29" s="3">
        <v>22</v>
      </c>
      <c r="L29" s="205">
        <f t="shared" si="16"/>
        <v>0.6470588235294118</v>
      </c>
      <c r="M29" s="3">
        <f t="shared" si="17"/>
        <v>7</v>
      </c>
      <c r="N29" s="205">
        <f t="shared" si="18"/>
        <v>0.2413793103448276</v>
      </c>
      <c r="O29" s="3">
        <v>12</v>
      </c>
      <c r="P29" s="176">
        <v>0.35294117647058826</v>
      </c>
      <c r="Q29" s="3">
        <v>0</v>
      </c>
      <c r="R29" s="177">
        <v>0</v>
      </c>
      <c r="S29" s="178">
        <v>34</v>
      </c>
      <c r="T29" s="3">
        <v>19</v>
      </c>
      <c r="U29" s="179">
        <v>0.5588235294117647</v>
      </c>
      <c r="V29" s="22">
        <f t="shared" si="19"/>
        <v>3</v>
      </c>
      <c r="W29" s="179">
        <f t="shared" si="20"/>
        <v>0.13636363636363635</v>
      </c>
      <c r="X29" s="22">
        <f t="shared" si="21"/>
        <v>15</v>
      </c>
      <c r="Y29" s="179">
        <v>0.4411764705882353</v>
      </c>
      <c r="Z29" s="3">
        <v>0</v>
      </c>
      <c r="AA29" s="180">
        <v>0</v>
      </c>
      <c r="AB29" s="162"/>
    </row>
    <row r="30" spans="1:28" ht="15" customHeight="1">
      <c r="A30" s="336"/>
      <c r="B30" s="277">
        <v>2008</v>
      </c>
      <c r="C30" s="171">
        <v>40</v>
      </c>
      <c r="D30" s="172">
        <v>34</v>
      </c>
      <c r="E30" s="202">
        <f t="shared" si="12"/>
        <v>0.85</v>
      </c>
      <c r="F30" s="172">
        <v>6</v>
      </c>
      <c r="G30" s="202">
        <f t="shared" si="13"/>
        <v>0.15</v>
      </c>
      <c r="H30" s="172">
        <v>6</v>
      </c>
      <c r="I30" s="203">
        <f t="shared" si="14"/>
        <v>0.15</v>
      </c>
      <c r="J30" s="204">
        <f t="shared" si="15"/>
        <v>40</v>
      </c>
      <c r="K30" s="3">
        <v>28</v>
      </c>
      <c r="L30" s="205">
        <f t="shared" si="16"/>
        <v>0.7</v>
      </c>
      <c r="M30" s="3">
        <f t="shared" si="17"/>
        <v>6</v>
      </c>
      <c r="N30" s="205">
        <f t="shared" si="18"/>
        <v>0.17647058823529413</v>
      </c>
      <c r="O30" s="3">
        <v>12</v>
      </c>
      <c r="P30" s="176">
        <v>0.3</v>
      </c>
      <c r="Q30" s="3">
        <v>0</v>
      </c>
      <c r="R30" s="177">
        <v>0</v>
      </c>
      <c r="S30" s="178">
        <v>40</v>
      </c>
      <c r="T30" s="3">
        <v>26</v>
      </c>
      <c r="U30" s="179">
        <v>0.65</v>
      </c>
      <c r="V30" s="22">
        <f t="shared" si="19"/>
        <v>2</v>
      </c>
      <c r="W30" s="179">
        <f t="shared" si="20"/>
        <v>0.07142857142857142</v>
      </c>
      <c r="X30" s="22">
        <f t="shared" si="21"/>
        <v>14</v>
      </c>
      <c r="Y30" s="179">
        <v>0.35</v>
      </c>
      <c r="Z30" s="3">
        <v>0</v>
      </c>
      <c r="AA30" s="180">
        <v>0</v>
      </c>
      <c r="AB30" s="162"/>
    </row>
    <row r="31" spans="1:28" ht="15" customHeight="1">
      <c r="A31" s="336"/>
      <c r="B31" s="277">
        <v>2009</v>
      </c>
      <c r="C31" s="171">
        <v>38</v>
      </c>
      <c r="D31" s="172">
        <v>20</v>
      </c>
      <c r="E31" s="202">
        <f t="shared" si="12"/>
        <v>0.5263157894736842</v>
      </c>
      <c r="F31" s="172">
        <v>18</v>
      </c>
      <c r="G31" s="202">
        <f t="shared" si="13"/>
        <v>0.47368421052631576</v>
      </c>
      <c r="H31" s="172">
        <v>18</v>
      </c>
      <c r="I31" s="203">
        <f t="shared" si="14"/>
        <v>0.47368421052631576</v>
      </c>
      <c r="J31" s="204">
        <f t="shared" si="15"/>
        <v>38</v>
      </c>
      <c r="K31" s="3">
        <v>21</v>
      </c>
      <c r="L31" s="205">
        <f t="shared" si="16"/>
        <v>0.5526315789473685</v>
      </c>
      <c r="M31" s="3">
        <f t="shared" si="17"/>
        <v>-1</v>
      </c>
      <c r="N31" s="205">
        <f t="shared" si="18"/>
        <v>-0.05</v>
      </c>
      <c r="O31" s="3">
        <v>17</v>
      </c>
      <c r="P31" s="176">
        <v>0.4473684210526316</v>
      </c>
      <c r="Q31" s="3">
        <v>0</v>
      </c>
      <c r="R31" s="177">
        <v>0</v>
      </c>
      <c r="S31" s="178">
        <v>38</v>
      </c>
      <c r="T31" s="3">
        <v>18</v>
      </c>
      <c r="U31" s="179">
        <v>0.47368421052631576</v>
      </c>
      <c r="V31" s="22">
        <f t="shared" si="19"/>
        <v>3</v>
      </c>
      <c r="W31" s="179">
        <f t="shared" si="20"/>
        <v>0.14285714285714285</v>
      </c>
      <c r="X31" s="22">
        <f t="shared" si="21"/>
        <v>20</v>
      </c>
      <c r="Y31" s="179">
        <v>0.5263157894736842</v>
      </c>
      <c r="Z31" s="3">
        <v>0</v>
      </c>
      <c r="AA31" s="180">
        <v>0</v>
      </c>
      <c r="AB31" s="162"/>
    </row>
    <row r="32" spans="1:28" ht="15" customHeight="1">
      <c r="A32" s="336"/>
      <c r="B32" s="277">
        <v>2010</v>
      </c>
      <c r="C32" s="171">
        <v>33</v>
      </c>
      <c r="D32" s="172">
        <v>25</v>
      </c>
      <c r="E32" s="202">
        <f t="shared" si="12"/>
        <v>0.7575757575757576</v>
      </c>
      <c r="F32" s="172">
        <v>8</v>
      </c>
      <c r="G32" s="202">
        <f t="shared" si="13"/>
        <v>0.24242424242424243</v>
      </c>
      <c r="H32" s="172">
        <v>8</v>
      </c>
      <c r="I32" s="203">
        <f t="shared" si="14"/>
        <v>0.24242424242424243</v>
      </c>
      <c r="J32" s="204">
        <f t="shared" si="15"/>
        <v>33</v>
      </c>
      <c r="K32" s="3">
        <v>20</v>
      </c>
      <c r="L32" s="205">
        <f t="shared" si="16"/>
        <v>0.6060606060606061</v>
      </c>
      <c r="M32" s="3">
        <f t="shared" si="17"/>
        <v>5</v>
      </c>
      <c r="N32" s="205">
        <f t="shared" si="18"/>
        <v>0.2</v>
      </c>
      <c r="O32" s="3">
        <v>13</v>
      </c>
      <c r="P32" s="176">
        <v>0.3939393939393939</v>
      </c>
      <c r="Q32" s="3">
        <v>0</v>
      </c>
      <c r="R32" s="177">
        <v>0</v>
      </c>
      <c r="S32" s="178">
        <v>33</v>
      </c>
      <c r="T32" s="3">
        <v>17</v>
      </c>
      <c r="U32" s="179">
        <v>0.5151515151515151</v>
      </c>
      <c r="V32" s="22">
        <f t="shared" si="19"/>
        <v>3</v>
      </c>
      <c r="W32" s="179">
        <f t="shared" si="20"/>
        <v>0.15</v>
      </c>
      <c r="X32" s="22">
        <f t="shared" si="21"/>
        <v>16</v>
      </c>
      <c r="Y32" s="179">
        <v>0.48484848484848486</v>
      </c>
      <c r="Z32" s="3">
        <v>0</v>
      </c>
      <c r="AA32" s="180">
        <v>0</v>
      </c>
      <c r="AB32" s="162"/>
    </row>
    <row r="33" spans="1:28" ht="15" customHeight="1">
      <c r="A33" s="336"/>
      <c r="B33" s="277">
        <v>2011</v>
      </c>
      <c r="C33" s="171">
        <v>36</v>
      </c>
      <c r="D33" s="172">
        <v>27</v>
      </c>
      <c r="E33" s="202">
        <f t="shared" si="12"/>
        <v>0.75</v>
      </c>
      <c r="F33" s="172">
        <v>9</v>
      </c>
      <c r="G33" s="202">
        <f t="shared" si="13"/>
        <v>0.25</v>
      </c>
      <c r="H33" s="172">
        <v>9</v>
      </c>
      <c r="I33" s="203">
        <f t="shared" si="14"/>
        <v>0.25</v>
      </c>
      <c r="J33" s="204">
        <f t="shared" si="15"/>
        <v>36</v>
      </c>
      <c r="K33" s="3">
        <v>24</v>
      </c>
      <c r="L33" s="205">
        <f t="shared" si="16"/>
        <v>0.6666666666666666</v>
      </c>
      <c r="M33" s="3">
        <f t="shared" si="17"/>
        <v>3</v>
      </c>
      <c r="N33" s="205">
        <f t="shared" si="18"/>
        <v>0.1111111111111111</v>
      </c>
      <c r="O33" s="3">
        <v>12</v>
      </c>
      <c r="P33" s="176">
        <v>0.33333333333333326</v>
      </c>
      <c r="Q33" s="3">
        <v>0</v>
      </c>
      <c r="R33" s="177">
        <v>0</v>
      </c>
      <c r="S33" s="178">
        <v>36</v>
      </c>
      <c r="T33" s="3">
        <v>23</v>
      </c>
      <c r="U33" s="179">
        <v>0.6388888888888888</v>
      </c>
      <c r="V33" s="22">
        <f>K33-T33</f>
        <v>1</v>
      </c>
      <c r="W33" s="179">
        <v>0.36111111111111105</v>
      </c>
      <c r="X33" s="22">
        <f t="shared" si="21"/>
        <v>13</v>
      </c>
      <c r="Y33" s="179">
        <f>X33/S33</f>
        <v>0.3611111111111111</v>
      </c>
      <c r="Z33" s="3">
        <v>0</v>
      </c>
      <c r="AA33" s="180">
        <v>0</v>
      </c>
      <c r="AB33" s="162"/>
    </row>
    <row r="34" spans="1:28" ht="15" customHeight="1">
      <c r="A34" s="336"/>
      <c r="B34" s="281">
        <v>2012</v>
      </c>
      <c r="C34" s="210">
        <v>39</v>
      </c>
      <c r="D34" s="182">
        <v>29</v>
      </c>
      <c r="E34" s="202">
        <f t="shared" si="12"/>
        <v>0.7435897435897436</v>
      </c>
      <c r="F34" s="182">
        <v>10</v>
      </c>
      <c r="G34" s="202">
        <f t="shared" si="13"/>
        <v>0.2564102564102564</v>
      </c>
      <c r="H34" s="182">
        <v>10</v>
      </c>
      <c r="I34" s="203">
        <f t="shared" si="14"/>
        <v>0.2564102564102564</v>
      </c>
      <c r="J34" s="204">
        <f t="shared" si="15"/>
        <v>39</v>
      </c>
      <c r="K34" s="91">
        <v>26</v>
      </c>
      <c r="L34" s="205">
        <f t="shared" si="16"/>
        <v>0.6666666666666666</v>
      </c>
      <c r="M34" s="91">
        <v>13</v>
      </c>
      <c r="N34" s="205">
        <v>0.333</v>
      </c>
      <c r="O34" s="91">
        <v>23</v>
      </c>
      <c r="P34" s="186">
        <v>0.589</v>
      </c>
      <c r="Q34" s="91">
        <v>0</v>
      </c>
      <c r="R34" s="187">
        <v>0</v>
      </c>
      <c r="S34" s="188">
        <v>39</v>
      </c>
      <c r="T34" s="91"/>
      <c r="U34" s="189"/>
      <c r="V34" s="91"/>
      <c r="W34" s="189"/>
      <c r="X34" s="91"/>
      <c r="Y34" s="189"/>
      <c r="Z34" s="91">
        <v>39</v>
      </c>
      <c r="AA34" s="190">
        <v>1</v>
      </c>
      <c r="AB34" s="162"/>
    </row>
    <row r="35" spans="1:28" ht="15" customHeight="1" thickBot="1">
      <c r="A35" s="336"/>
      <c r="B35" s="270">
        <v>2013</v>
      </c>
      <c r="C35" s="181">
        <v>44</v>
      </c>
      <c r="D35" s="182">
        <v>38</v>
      </c>
      <c r="E35" s="202">
        <f t="shared" si="12"/>
        <v>0.8636363636363636</v>
      </c>
      <c r="F35" s="182">
        <v>6</v>
      </c>
      <c r="G35" s="202">
        <f t="shared" si="13"/>
        <v>0.13636363636363635</v>
      </c>
      <c r="H35" s="182">
        <v>6</v>
      </c>
      <c r="I35" s="203">
        <f t="shared" si="14"/>
        <v>0.13636363636363635</v>
      </c>
      <c r="J35" s="204">
        <f t="shared" si="15"/>
        <v>44</v>
      </c>
      <c r="K35" s="91"/>
      <c r="L35" s="186"/>
      <c r="M35" s="91"/>
      <c r="N35" s="186"/>
      <c r="O35" s="91"/>
      <c r="P35" s="186"/>
      <c r="Q35" s="91">
        <f>C35</f>
        <v>44</v>
      </c>
      <c r="R35" s="187">
        <f>Q35/C35</f>
        <v>1</v>
      </c>
      <c r="S35" s="188"/>
      <c r="T35" s="91"/>
      <c r="U35" s="189"/>
      <c r="V35" s="91"/>
      <c r="W35" s="189"/>
      <c r="X35" s="91"/>
      <c r="Y35" s="189"/>
      <c r="Z35" s="91"/>
      <c r="AA35" s="190"/>
      <c r="AB35" s="162"/>
    </row>
    <row r="36" spans="1:28" ht="15" customHeight="1" thickBot="1">
      <c r="A36" s="330" t="s">
        <v>77</v>
      </c>
      <c r="B36" s="331"/>
      <c r="C36" s="110"/>
      <c r="D36" s="111"/>
      <c r="E36" s="191">
        <f>AVERAGE(E22:E35)</f>
        <v>0.7506999433793643</v>
      </c>
      <c r="F36" s="111"/>
      <c r="G36" s="191">
        <f>AVERAGE(G22:G35)</f>
        <v>0.24930005662063562</v>
      </c>
      <c r="H36" s="111"/>
      <c r="I36" s="192">
        <f>AVERAGE(I22:I35)</f>
        <v>0.24930005662063562</v>
      </c>
      <c r="J36" s="114"/>
      <c r="K36" s="115"/>
      <c r="L36" s="191">
        <f>AVERAGE(L22:L35)</f>
        <v>0.6235324810833419</v>
      </c>
      <c r="M36" s="111"/>
      <c r="N36" s="191">
        <f>AVERAGE(N22:N35)</f>
        <v>0.17106160139064278</v>
      </c>
      <c r="O36" s="111"/>
      <c r="P36" s="191">
        <f>AVERAGE(P22:P35)</f>
        <v>0.3961341855833247</v>
      </c>
      <c r="Q36" s="111"/>
      <c r="R36" s="116"/>
      <c r="S36" s="193"/>
      <c r="T36" s="111"/>
      <c r="U36" s="191">
        <f>AVERAGE(U22:U35)</f>
        <v>0.5686171110222881</v>
      </c>
      <c r="V36" s="111"/>
      <c r="W36" s="191">
        <f>AVERAGE(W22:W35)</f>
        <v>0.10276575276575277</v>
      </c>
      <c r="X36" s="111"/>
      <c r="Y36" s="191">
        <f>AVERAGE(Y22:Y34)</f>
        <v>0.4313828889777119</v>
      </c>
      <c r="Z36" s="111"/>
      <c r="AA36" s="194"/>
      <c r="AB36" s="162"/>
    </row>
    <row r="37" spans="1:28" ht="15" customHeight="1" thickBot="1" thickTop="1">
      <c r="A37" s="332" t="s">
        <v>71</v>
      </c>
      <c r="B37" s="333"/>
      <c r="C37" s="80"/>
      <c r="D37" s="74"/>
      <c r="E37" s="195">
        <f>_xlfn.STDEV.P(E22:E35)</f>
        <v>0.09339058887686749</v>
      </c>
      <c r="F37" s="74"/>
      <c r="G37" s="195">
        <f>_xlfn.STDEV.P(G22:G35)</f>
        <v>0.09339058887686726</v>
      </c>
      <c r="H37" s="74"/>
      <c r="I37" s="196">
        <f>_xlfn.STDEV.P(I22:I35)</f>
        <v>0.09339058887686726</v>
      </c>
      <c r="J37" s="73"/>
      <c r="K37" s="74"/>
      <c r="L37" s="195">
        <f>_xlfn.STDEV.P(L22:L35)</f>
        <v>0.06326930611643489</v>
      </c>
      <c r="M37" s="74"/>
      <c r="N37" s="195">
        <f>_xlfn.STDEV.P(N22:N35)</f>
        <v>0.09400849884038295</v>
      </c>
      <c r="O37" s="74"/>
      <c r="P37" s="195">
        <f>_xlfn.STDEV.P(P22:P35)</f>
        <v>0.08335302712066237</v>
      </c>
      <c r="Q37" s="74"/>
      <c r="R37" s="77"/>
      <c r="S37" s="197"/>
      <c r="T37" s="74"/>
      <c r="U37" s="195">
        <f>_xlfn.STDEV.P(U22:U35)</f>
        <v>0.04579148196901386</v>
      </c>
      <c r="V37" s="74"/>
      <c r="W37" s="195">
        <f>_xlfn.STDEV.P(W22:W35)</f>
        <v>0.12166340844354703</v>
      </c>
      <c r="X37" s="74"/>
      <c r="Y37" s="195">
        <f>_xlfn.STDEV.P(Y22:Y34)</f>
        <v>0.04579148196901403</v>
      </c>
      <c r="Z37" s="74"/>
      <c r="AA37" s="149"/>
      <c r="AB37" s="162"/>
    </row>
    <row r="38" spans="1:28" ht="15" customHeight="1" thickBot="1" thickTop="1">
      <c r="A38" s="334" t="s">
        <v>75</v>
      </c>
      <c r="B38" s="335"/>
      <c r="C38" s="119"/>
      <c r="D38" s="107"/>
      <c r="E38" s="198">
        <f>(E35-E22)/($B$18-$B$5)</f>
        <v>0.008741258741258742</v>
      </c>
      <c r="F38" s="107"/>
      <c r="G38" s="198">
        <f>SLOPE(G22:G35,$B$22:$B$35)</f>
        <v>-0.0015339021143974732</v>
      </c>
      <c r="H38" s="107"/>
      <c r="I38" s="211">
        <f>SLOPE(I22:I35,$B$22:$B$35)</f>
        <v>-0.0015339021143974732</v>
      </c>
      <c r="J38" s="121"/>
      <c r="K38" s="107"/>
      <c r="L38" s="198">
        <f>(L34-L22)/($B$17-$B$5)</f>
        <v>0.003472222222222219</v>
      </c>
      <c r="M38" s="107"/>
      <c r="N38" s="198">
        <f>(N34-N22)/($B$17-$B$5)</f>
        <v>0.013861111111111114</v>
      </c>
      <c r="O38" s="107"/>
      <c r="P38" s="198">
        <f>(P34-P22)/($B$17-$B$5)</f>
        <v>0.01783333333333333</v>
      </c>
      <c r="Q38" s="107"/>
      <c r="R38" s="122"/>
      <c r="S38" s="199"/>
      <c r="T38" s="107"/>
      <c r="U38" s="198">
        <f>(U33-U22)/($B$16-$B$5)</f>
        <v>0.008838383838383838</v>
      </c>
      <c r="V38" s="107"/>
      <c r="W38" s="198">
        <f>(W33-W22)/($B$16-$B$5)</f>
        <v>0.0207070707070707</v>
      </c>
      <c r="X38" s="107"/>
      <c r="Y38" s="198">
        <f>(Y33-Y22)/($B$16-$B$5)</f>
        <v>-0.008838383838383842</v>
      </c>
      <c r="Z38" s="107"/>
      <c r="AA38" s="130"/>
      <c r="AB38" s="162"/>
    </row>
    <row r="39" spans="1:28" ht="15" customHeight="1">
      <c r="A39" s="336" t="s">
        <v>9</v>
      </c>
      <c r="B39" s="280" t="s">
        <v>1</v>
      </c>
      <c r="C39" s="200">
        <v>62</v>
      </c>
      <c r="D39" s="201">
        <v>47</v>
      </c>
      <c r="E39" s="202">
        <f>D39/C39</f>
        <v>0.7580645161290323</v>
      </c>
      <c r="F39" s="201">
        <v>15</v>
      </c>
      <c r="G39" s="202">
        <f>F39/C39</f>
        <v>0.24193548387096775</v>
      </c>
      <c r="H39" s="201">
        <v>15</v>
      </c>
      <c r="I39" s="203">
        <f>H39/C39</f>
        <v>0.24193548387096775</v>
      </c>
      <c r="J39" s="204">
        <f>C39</f>
        <v>62</v>
      </c>
      <c r="K39" s="22">
        <v>40</v>
      </c>
      <c r="L39" s="205">
        <f>K39/J39</f>
        <v>0.6451612903225806</v>
      </c>
      <c r="M39" s="22">
        <f t="shared" si="17"/>
        <v>7</v>
      </c>
      <c r="N39" s="205">
        <f>M39/C39</f>
        <v>0.11290322580645161</v>
      </c>
      <c r="O39" s="22">
        <v>22</v>
      </c>
      <c r="P39" s="205">
        <v>0.3548387096774194</v>
      </c>
      <c r="Q39" s="22">
        <v>0</v>
      </c>
      <c r="R39" s="206">
        <v>0</v>
      </c>
      <c r="S39" s="207">
        <v>62</v>
      </c>
      <c r="T39" s="22">
        <v>35</v>
      </c>
      <c r="U39" s="208">
        <v>0.5645161290322581</v>
      </c>
      <c r="V39" s="22">
        <f>K39-T39</f>
        <v>5</v>
      </c>
      <c r="W39" s="208">
        <f t="shared" si="20"/>
        <v>0.125</v>
      </c>
      <c r="X39" s="22">
        <f>V39+O39</f>
        <v>27</v>
      </c>
      <c r="Y39" s="208">
        <v>0.43548387096774194</v>
      </c>
      <c r="Z39" s="22">
        <v>0</v>
      </c>
      <c r="AA39" s="209">
        <v>0</v>
      </c>
      <c r="AB39" s="162"/>
    </row>
    <row r="40" spans="1:28" ht="15" customHeight="1">
      <c r="A40" s="336"/>
      <c r="B40" s="276" t="s">
        <v>2</v>
      </c>
      <c r="C40" s="171">
        <v>62</v>
      </c>
      <c r="D40" s="172">
        <v>43</v>
      </c>
      <c r="E40" s="202">
        <f aca="true" t="shared" si="22" ref="E40:E52">D40/C40</f>
        <v>0.6935483870967742</v>
      </c>
      <c r="F40" s="172">
        <v>19</v>
      </c>
      <c r="G40" s="202">
        <f aca="true" t="shared" si="23" ref="G40:G52">F40/C40</f>
        <v>0.3064516129032258</v>
      </c>
      <c r="H40" s="172">
        <v>19</v>
      </c>
      <c r="I40" s="203">
        <f aca="true" t="shared" si="24" ref="I40:I52">H40/C40</f>
        <v>0.3064516129032258</v>
      </c>
      <c r="J40" s="204">
        <f aca="true" t="shared" si="25" ref="J40:J52">C40</f>
        <v>62</v>
      </c>
      <c r="K40" s="3">
        <v>40</v>
      </c>
      <c r="L40" s="205">
        <f aca="true" t="shared" si="26" ref="L40:L51">K40/J40</f>
        <v>0.6451612903225806</v>
      </c>
      <c r="M40" s="3">
        <f t="shared" si="17"/>
        <v>3</v>
      </c>
      <c r="N40" s="205">
        <f aca="true" t="shared" si="27" ref="N40:N51">M40/C40</f>
        <v>0.04838709677419355</v>
      </c>
      <c r="O40" s="3">
        <v>22</v>
      </c>
      <c r="P40" s="176">
        <v>0.3548387096774194</v>
      </c>
      <c r="Q40" s="3">
        <v>0</v>
      </c>
      <c r="R40" s="177">
        <v>0</v>
      </c>
      <c r="S40" s="178">
        <v>62</v>
      </c>
      <c r="T40" s="3">
        <v>32</v>
      </c>
      <c r="U40" s="179">
        <v>0.5161290322580645</v>
      </c>
      <c r="V40" s="22">
        <f aca="true" t="shared" si="28" ref="V40:V49">K40-T40</f>
        <v>8</v>
      </c>
      <c r="W40" s="179">
        <f t="shared" si="20"/>
        <v>0.2</v>
      </c>
      <c r="X40" s="22">
        <f aca="true" t="shared" si="29" ref="X40:X50">V40+O40</f>
        <v>30</v>
      </c>
      <c r="Y40" s="179">
        <v>0.4838709677419355</v>
      </c>
      <c r="Z40" s="3">
        <v>0</v>
      </c>
      <c r="AA40" s="180">
        <v>0</v>
      </c>
      <c r="AB40" s="162"/>
    </row>
    <row r="41" spans="1:28" ht="15" customHeight="1">
      <c r="A41" s="336"/>
      <c r="B41" s="276" t="s">
        <v>3</v>
      </c>
      <c r="C41" s="171">
        <v>59</v>
      </c>
      <c r="D41" s="172">
        <v>40</v>
      </c>
      <c r="E41" s="202">
        <f t="shared" si="22"/>
        <v>0.6779661016949152</v>
      </c>
      <c r="F41" s="172">
        <v>19</v>
      </c>
      <c r="G41" s="202">
        <f t="shared" si="23"/>
        <v>0.3220338983050847</v>
      </c>
      <c r="H41" s="172">
        <v>19</v>
      </c>
      <c r="I41" s="203">
        <f t="shared" si="24"/>
        <v>0.3220338983050847</v>
      </c>
      <c r="J41" s="204">
        <f t="shared" si="25"/>
        <v>59</v>
      </c>
      <c r="K41" s="3">
        <v>32</v>
      </c>
      <c r="L41" s="205">
        <f t="shared" si="26"/>
        <v>0.5423728813559322</v>
      </c>
      <c r="M41" s="3">
        <f t="shared" si="17"/>
        <v>8</v>
      </c>
      <c r="N41" s="205">
        <f t="shared" si="27"/>
        <v>0.13559322033898305</v>
      </c>
      <c r="O41" s="3">
        <v>27</v>
      </c>
      <c r="P41" s="176">
        <v>0.4576271186440678</v>
      </c>
      <c r="Q41" s="3">
        <v>0</v>
      </c>
      <c r="R41" s="177">
        <v>0</v>
      </c>
      <c r="S41" s="178">
        <v>59</v>
      </c>
      <c r="T41" s="3">
        <v>33</v>
      </c>
      <c r="U41" s="179">
        <v>0.559322033898305</v>
      </c>
      <c r="V41" s="22">
        <f t="shared" si="28"/>
        <v>-1</v>
      </c>
      <c r="W41" s="212">
        <f t="shared" si="20"/>
        <v>-0.03125</v>
      </c>
      <c r="X41" s="22">
        <f t="shared" si="29"/>
        <v>26</v>
      </c>
      <c r="Y41" s="179">
        <v>0.44067796610169496</v>
      </c>
      <c r="Z41" s="3">
        <v>0</v>
      </c>
      <c r="AA41" s="180">
        <v>0</v>
      </c>
      <c r="AB41" s="162"/>
    </row>
    <row r="42" spans="1:28" ht="15" customHeight="1">
      <c r="A42" s="336"/>
      <c r="B42" s="276" t="s">
        <v>4</v>
      </c>
      <c r="C42" s="171">
        <v>55</v>
      </c>
      <c r="D42" s="172">
        <v>46</v>
      </c>
      <c r="E42" s="202">
        <f t="shared" si="22"/>
        <v>0.8363636363636363</v>
      </c>
      <c r="F42" s="172">
        <v>9</v>
      </c>
      <c r="G42" s="202">
        <f t="shared" si="23"/>
        <v>0.16363636363636364</v>
      </c>
      <c r="H42" s="172">
        <v>9</v>
      </c>
      <c r="I42" s="203">
        <f t="shared" si="24"/>
        <v>0.16363636363636364</v>
      </c>
      <c r="J42" s="204">
        <f t="shared" si="25"/>
        <v>55</v>
      </c>
      <c r="K42" s="3">
        <v>39</v>
      </c>
      <c r="L42" s="205">
        <f t="shared" si="26"/>
        <v>0.7090909090909091</v>
      </c>
      <c r="M42" s="3">
        <f t="shared" si="17"/>
        <v>7</v>
      </c>
      <c r="N42" s="205">
        <f t="shared" si="27"/>
        <v>0.12727272727272726</v>
      </c>
      <c r="O42" s="3">
        <v>16</v>
      </c>
      <c r="P42" s="176">
        <v>0.2909090909090909</v>
      </c>
      <c r="Q42" s="3">
        <v>0</v>
      </c>
      <c r="R42" s="177">
        <v>0</v>
      </c>
      <c r="S42" s="178">
        <v>55</v>
      </c>
      <c r="T42" s="3">
        <v>34</v>
      </c>
      <c r="U42" s="179">
        <v>0.6181818181818182</v>
      </c>
      <c r="V42" s="22">
        <f t="shared" si="28"/>
        <v>5</v>
      </c>
      <c r="W42" s="179">
        <f t="shared" si="20"/>
        <v>0.1282051282051282</v>
      </c>
      <c r="X42" s="22">
        <f t="shared" si="29"/>
        <v>21</v>
      </c>
      <c r="Y42" s="179">
        <v>0.3818181818181818</v>
      </c>
      <c r="Z42" s="3">
        <v>0</v>
      </c>
      <c r="AA42" s="180">
        <v>0</v>
      </c>
      <c r="AB42" s="162"/>
    </row>
    <row r="43" spans="1:28" ht="15" customHeight="1">
      <c r="A43" s="336"/>
      <c r="B43" s="276" t="s">
        <v>5</v>
      </c>
      <c r="C43" s="171">
        <v>47</v>
      </c>
      <c r="D43" s="172">
        <v>41</v>
      </c>
      <c r="E43" s="202">
        <f t="shared" si="22"/>
        <v>0.8723404255319149</v>
      </c>
      <c r="F43" s="172">
        <v>6</v>
      </c>
      <c r="G43" s="202">
        <f t="shared" si="23"/>
        <v>0.1276595744680851</v>
      </c>
      <c r="H43" s="172">
        <v>6</v>
      </c>
      <c r="I43" s="203">
        <f t="shared" si="24"/>
        <v>0.1276595744680851</v>
      </c>
      <c r="J43" s="204">
        <f t="shared" si="25"/>
        <v>47</v>
      </c>
      <c r="K43" s="3">
        <v>35</v>
      </c>
      <c r="L43" s="205">
        <f t="shared" si="26"/>
        <v>0.7446808510638298</v>
      </c>
      <c r="M43" s="3">
        <f t="shared" si="17"/>
        <v>6</v>
      </c>
      <c r="N43" s="205">
        <f t="shared" si="27"/>
        <v>0.1276595744680851</v>
      </c>
      <c r="O43" s="3">
        <v>12</v>
      </c>
      <c r="P43" s="176">
        <v>0.2553191489361702</v>
      </c>
      <c r="Q43" s="3">
        <v>0</v>
      </c>
      <c r="R43" s="177">
        <v>0</v>
      </c>
      <c r="S43" s="178">
        <v>47</v>
      </c>
      <c r="T43" s="3">
        <v>32</v>
      </c>
      <c r="U43" s="179">
        <v>0.6808510638297872</v>
      </c>
      <c r="V43" s="22">
        <f t="shared" si="28"/>
        <v>3</v>
      </c>
      <c r="W43" s="179">
        <f t="shared" si="20"/>
        <v>0.08571428571428572</v>
      </c>
      <c r="X43" s="22">
        <f t="shared" si="29"/>
        <v>15</v>
      </c>
      <c r="Y43" s="179">
        <v>0.3191489361702128</v>
      </c>
      <c r="Z43" s="3">
        <v>0</v>
      </c>
      <c r="AA43" s="180">
        <v>0</v>
      </c>
      <c r="AB43" s="162"/>
    </row>
    <row r="44" spans="1:28" ht="15" customHeight="1">
      <c r="A44" s="336"/>
      <c r="B44" s="276" t="s">
        <v>6</v>
      </c>
      <c r="C44" s="171">
        <v>41</v>
      </c>
      <c r="D44" s="172">
        <v>33</v>
      </c>
      <c r="E44" s="202">
        <f t="shared" si="22"/>
        <v>0.8048780487804879</v>
      </c>
      <c r="F44" s="172">
        <v>8</v>
      </c>
      <c r="G44" s="202">
        <f t="shared" si="23"/>
        <v>0.1951219512195122</v>
      </c>
      <c r="H44" s="172">
        <v>8</v>
      </c>
      <c r="I44" s="203">
        <f t="shared" si="24"/>
        <v>0.1951219512195122</v>
      </c>
      <c r="J44" s="204">
        <f t="shared" si="25"/>
        <v>41</v>
      </c>
      <c r="K44" s="3">
        <v>29</v>
      </c>
      <c r="L44" s="205">
        <f t="shared" si="26"/>
        <v>0.7073170731707317</v>
      </c>
      <c r="M44" s="3">
        <f t="shared" si="17"/>
        <v>4</v>
      </c>
      <c r="N44" s="205">
        <f t="shared" si="27"/>
        <v>0.0975609756097561</v>
      </c>
      <c r="O44" s="3">
        <v>12</v>
      </c>
      <c r="P44" s="176">
        <v>0.29268292682926833</v>
      </c>
      <c r="Q44" s="3">
        <v>0</v>
      </c>
      <c r="R44" s="177">
        <v>0</v>
      </c>
      <c r="S44" s="178">
        <v>41</v>
      </c>
      <c r="T44" s="3">
        <v>26</v>
      </c>
      <c r="U44" s="179">
        <v>0.6341463414634146</v>
      </c>
      <c r="V44" s="22">
        <f t="shared" si="28"/>
        <v>3</v>
      </c>
      <c r="W44" s="179">
        <f t="shared" si="20"/>
        <v>0.10344827586206896</v>
      </c>
      <c r="X44" s="22">
        <f t="shared" si="29"/>
        <v>15</v>
      </c>
      <c r="Y44" s="179">
        <v>0.36585365853658536</v>
      </c>
      <c r="Z44" s="3">
        <v>0</v>
      </c>
      <c r="AA44" s="180">
        <v>0</v>
      </c>
      <c r="AB44" s="162"/>
    </row>
    <row r="45" spans="1:28" ht="15" customHeight="1">
      <c r="A45" s="336"/>
      <c r="B45" s="276" t="s">
        <v>7</v>
      </c>
      <c r="C45" s="171">
        <v>45</v>
      </c>
      <c r="D45" s="172">
        <v>36</v>
      </c>
      <c r="E45" s="202">
        <f t="shared" si="22"/>
        <v>0.8</v>
      </c>
      <c r="F45" s="172">
        <v>9</v>
      </c>
      <c r="G45" s="202">
        <f t="shared" si="23"/>
        <v>0.2</v>
      </c>
      <c r="H45" s="172">
        <v>9</v>
      </c>
      <c r="I45" s="203">
        <f t="shared" si="24"/>
        <v>0.2</v>
      </c>
      <c r="J45" s="204">
        <f t="shared" si="25"/>
        <v>45</v>
      </c>
      <c r="K45" s="3">
        <v>34</v>
      </c>
      <c r="L45" s="205">
        <f t="shared" si="26"/>
        <v>0.7555555555555555</v>
      </c>
      <c r="M45" s="3">
        <f t="shared" si="17"/>
        <v>2</v>
      </c>
      <c r="N45" s="205">
        <f t="shared" si="27"/>
        <v>0.044444444444444446</v>
      </c>
      <c r="O45" s="3">
        <v>11</v>
      </c>
      <c r="P45" s="176">
        <v>0.24444444444444444</v>
      </c>
      <c r="Q45" s="3">
        <v>0</v>
      </c>
      <c r="R45" s="177">
        <v>0</v>
      </c>
      <c r="S45" s="178">
        <v>45</v>
      </c>
      <c r="T45" s="3">
        <v>31</v>
      </c>
      <c r="U45" s="179">
        <v>0.6888888888888889</v>
      </c>
      <c r="V45" s="22">
        <f t="shared" si="28"/>
        <v>3</v>
      </c>
      <c r="W45" s="179">
        <f t="shared" si="20"/>
        <v>0.08823529411764706</v>
      </c>
      <c r="X45" s="22">
        <f t="shared" si="29"/>
        <v>14</v>
      </c>
      <c r="Y45" s="179">
        <v>0.3111111111111111</v>
      </c>
      <c r="Z45" s="3">
        <v>0</v>
      </c>
      <c r="AA45" s="180">
        <v>0</v>
      </c>
      <c r="AB45" s="162"/>
    </row>
    <row r="46" spans="1:28" ht="15" customHeight="1">
      <c r="A46" s="336"/>
      <c r="B46" s="277">
        <v>2007</v>
      </c>
      <c r="C46" s="171">
        <v>35</v>
      </c>
      <c r="D46" s="172">
        <v>30</v>
      </c>
      <c r="E46" s="202">
        <f t="shared" si="22"/>
        <v>0.8571428571428571</v>
      </c>
      <c r="F46" s="172">
        <v>5</v>
      </c>
      <c r="G46" s="202">
        <f t="shared" si="23"/>
        <v>0.14285714285714285</v>
      </c>
      <c r="H46" s="172">
        <v>5</v>
      </c>
      <c r="I46" s="203">
        <f t="shared" si="24"/>
        <v>0.14285714285714285</v>
      </c>
      <c r="J46" s="204">
        <f t="shared" si="25"/>
        <v>35</v>
      </c>
      <c r="K46" s="3">
        <v>23</v>
      </c>
      <c r="L46" s="205">
        <f t="shared" si="26"/>
        <v>0.6571428571428571</v>
      </c>
      <c r="M46" s="3">
        <f t="shared" si="17"/>
        <v>7</v>
      </c>
      <c r="N46" s="205">
        <f t="shared" si="27"/>
        <v>0.2</v>
      </c>
      <c r="O46" s="3">
        <v>12</v>
      </c>
      <c r="P46" s="176">
        <v>0.34285714285714286</v>
      </c>
      <c r="Q46" s="3">
        <v>0</v>
      </c>
      <c r="R46" s="177">
        <v>0</v>
      </c>
      <c r="S46" s="178">
        <v>35</v>
      </c>
      <c r="T46" s="3">
        <v>23</v>
      </c>
      <c r="U46" s="179">
        <v>0.657142857142857</v>
      </c>
      <c r="V46" s="22">
        <f t="shared" si="28"/>
        <v>0</v>
      </c>
      <c r="W46" s="179">
        <f t="shared" si="20"/>
        <v>0</v>
      </c>
      <c r="X46" s="22">
        <f t="shared" si="29"/>
        <v>12</v>
      </c>
      <c r="Y46" s="179">
        <v>0.34285714285714286</v>
      </c>
      <c r="Z46" s="3">
        <v>0</v>
      </c>
      <c r="AA46" s="180">
        <v>0</v>
      </c>
      <c r="AB46" s="162"/>
    </row>
    <row r="47" spans="1:28" ht="15" customHeight="1">
      <c r="A47" s="336"/>
      <c r="B47" s="277">
        <v>2008</v>
      </c>
      <c r="C47" s="171">
        <v>44</v>
      </c>
      <c r="D47" s="172">
        <v>34</v>
      </c>
      <c r="E47" s="202">
        <f t="shared" si="22"/>
        <v>0.7727272727272727</v>
      </c>
      <c r="F47" s="172">
        <v>10</v>
      </c>
      <c r="G47" s="202">
        <f t="shared" si="23"/>
        <v>0.22727272727272727</v>
      </c>
      <c r="H47" s="172">
        <v>10</v>
      </c>
      <c r="I47" s="203">
        <f t="shared" si="24"/>
        <v>0.22727272727272727</v>
      </c>
      <c r="J47" s="204">
        <f t="shared" si="25"/>
        <v>44</v>
      </c>
      <c r="K47" s="3">
        <v>31</v>
      </c>
      <c r="L47" s="205">
        <f t="shared" si="26"/>
        <v>0.7045454545454546</v>
      </c>
      <c r="M47" s="3">
        <f t="shared" si="17"/>
        <v>3</v>
      </c>
      <c r="N47" s="205">
        <f t="shared" si="27"/>
        <v>0.06818181818181818</v>
      </c>
      <c r="O47" s="3">
        <v>13</v>
      </c>
      <c r="P47" s="176">
        <v>0.29545454545454547</v>
      </c>
      <c r="Q47" s="3">
        <v>0</v>
      </c>
      <c r="R47" s="177">
        <v>0</v>
      </c>
      <c r="S47" s="178">
        <v>44</v>
      </c>
      <c r="T47" s="3">
        <v>27</v>
      </c>
      <c r="U47" s="179">
        <v>0.6136363636363636</v>
      </c>
      <c r="V47" s="22">
        <f t="shared" si="28"/>
        <v>4</v>
      </c>
      <c r="W47" s="179">
        <f t="shared" si="20"/>
        <v>0.12903225806451613</v>
      </c>
      <c r="X47" s="22">
        <f t="shared" si="29"/>
        <v>17</v>
      </c>
      <c r="Y47" s="179">
        <v>0.38636363636363635</v>
      </c>
      <c r="Z47" s="3">
        <v>0</v>
      </c>
      <c r="AA47" s="180">
        <v>0</v>
      </c>
      <c r="AB47" s="162"/>
    </row>
    <row r="48" spans="1:28" ht="15" customHeight="1">
      <c r="A48" s="336"/>
      <c r="B48" s="277">
        <v>2009</v>
      </c>
      <c r="C48" s="171">
        <v>34</v>
      </c>
      <c r="D48" s="172">
        <v>24</v>
      </c>
      <c r="E48" s="202">
        <f t="shared" si="22"/>
        <v>0.7058823529411765</v>
      </c>
      <c r="F48" s="172">
        <v>10</v>
      </c>
      <c r="G48" s="202">
        <f t="shared" si="23"/>
        <v>0.29411764705882354</v>
      </c>
      <c r="H48" s="172">
        <v>10</v>
      </c>
      <c r="I48" s="203">
        <f t="shared" si="24"/>
        <v>0.29411764705882354</v>
      </c>
      <c r="J48" s="204">
        <f t="shared" si="25"/>
        <v>34</v>
      </c>
      <c r="K48" s="3">
        <v>22</v>
      </c>
      <c r="L48" s="205">
        <f t="shared" si="26"/>
        <v>0.6470588235294118</v>
      </c>
      <c r="M48" s="3">
        <f t="shared" si="17"/>
        <v>2</v>
      </c>
      <c r="N48" s="205">
        <f t="shared" si="27"/>
        <v>0.058823529411764705</v>
      </c>
      <c r="O48" s="3">
        <v>12</v>
      </c>
      <c r="P48" s="176">
        <v>0.35294117647058826</v>
      </c>
      <c r="Q48" s="3">
        <v>0</v>
      </c>
      <c r="R48" s="177">
        <v>0</v>
      </c>
      <c r="S48" s="178">
        <v>34</v>
      </c>
      <c r="T48" s="3">
        <v>21</v>
      </c>
      <c r="U48" s="179">
        <v>0.6176470588235294</v>
      </c>
      <c r="V48" s="22">
        <f t="shared" si="28"/>
        <v>1</v>
      </c>
      <c r="W48" s="179">
        <f t="shared" si="20"/>
        <v>0.045454545454545456</v>
      </c>
      <c r="X48" s="22">
        <f t="shared" si="29"/>
        <v>13</v>
      </c>
      <c r="Y48" s="179">
        <v>0.38235294117647056</v>
      </c>
      <c r="Z48" s="3">
        <v>0</v>
      </c>
      <c r="AA48" s="180">
        <v>0</v>
      </c>
      <c r="AB48" s="162"/>
    </row>
    <row r="49" spans="1:28" ht="15" customHeight="1">
      <c r="A49" s="336"/>
      <c r="B49" s="277">
        <v>2010</v>
      </c>
      <c r="C49" s="171">
        <v>37</v>
      </c>
      <c r="D49" s="172">
        <v>33</v>
      </c>
      <c r="E49" s="202">
        <f t="shared" si="22"/>
        <v>0.8918918918918919</v>
      </c>
      <c r="F49" s="172">
        <v>4</v>
      </c>
      <c r="G49" s="202">
        <f t="shared" si="23"/>
        <v>0.10810810810810811</v>
      </c>
      <c r="H49" s="172">
        <v>4</v>
      </c>
      <c r="I49" s="203">
        <f t="shared" si="24"/>
        <v>0.10810810810810811</v>
      </c>
      <c r="J49" s="204">
        <f t="shared" si="25"/>
        <v>37</v>
      </c>
      <c r="K49" s="3">
        <v>29</v>
      </c>
      <c r="L49" s="205">
        <f t="shared" si="26"/>
        <v>0.7837837837837838</v>
      </c>
      <c r="M49" s="3">
        <f t="shared" si="17"/>
        <v>4</v>
      </c>
      <c r="N49" s="205">
        <f t="shared" si="27"/>
        <v>0.10810810810810811</v>
      </c>
      <c r="O49" s="3">
        <v>8</v>
      </c>
      <c r="P49" s="176">
        <v>0.2162162162162162</v>
      </c>
      <c r="Q49" s="3">
        <v>0</v>
      </c>
      <c r="R49" s="177">
        <v>0</v>
      </c>
      <c r="S49" s="178">
        <v>37</v>
      </c>
      <c r="T49" s="3">
        <v>25</v>
      </c>
      <c r="U49" s="179">
        <v>0.6756756756756757</v>
      </c>
      <c r="V49" s="22">
        <f t="shared" si="28"/>
        <v>4</v>
      </c>
      <c r="W49" s="179">
        <f t="shared" si="20"/>
        <v>0.13793103448275862</v>
      </c>
      <c r="X49" s="22">
        <f t="shared" si="29"/>
        <v>12</v>
      </c>
      <c r="Y49" s="179">
        <v>0.32432432432432434</v>
      </c>
      <c r="Z49" s="3">
        <v>0</v>
      </c>
      <c r="AA49" s="180">
        <v>0</v>
      </c>
      <c r="AB49" s="162"/>
    </row>
    <row r="50" spans="1:28" ht="15" customHeight="1">
      <c r="A50" s="336"/>
      <c r="B50" s="277">
        <v>2011</v>
      </c>
      <c r="C50" s="171">
        <v>39</v>
      </c>
      <c r="D50" s="172">
        <v>33</v>
      </c>
      <c r="E50" s="202">
        <f t="shared" si="22"/>
        <v>0.8461538461538461</v>
      </c>
      <c r="F50" s="172">
        <v>6</v>
      </c>
      <c r="G50" s="202">
        <f t="shared" si="23"/>
        <v>0.15384615384615385</v>
      </c>
      <c r="H50" s="172">
        <v>6</v>
      </c>
      <c r="I50" s="203">
        <f t="shared" si="24"/>
        <v>0.15384615384615385</v>
      </c>
      <c r="J50" s="204">
        <f t="shared" si="25"/>
        <v>39</v>
      </c>
      <c r="K50" s="3">
        <v>31</v>
      </c>
      <c r="L50" s="205">
        <f t="shared" si="26"/>
        <v>0.7948717948717948</v>
      </c>
      <c r="M50" s="3">
        <f t="shared" si="17"/>
        <v>2</v>
      </c>
      <c r="N50" s="205">
        <f t="shared" si="27"/>
        <v>0.05128205128205128</v>
      </c>
      <c r="O50" s="3">
        <v>8</v>
      </c>
      <c r="P50" s="176">
        <v>0.20512820512820512</v>
      </c>
      <c r="Q50" s="3">
        <v>0</v>
      </c>
      <c r="R50" s="177">
        <v>0</v>
      </c>
      <c r="S50" s="178">
        <v>39</v>
      </c>
      <c r="T50" s="3">
        <v>28</v>
      </c>
      <c r="U50" s="179">
        <v>0.717948717948718</v>
      </c>
      <c r="V50" s="22">
        <f>K50-T50</f>
        <v>3</v>
      </c>
      <c r="W50" s="179">
        <v>0.28205128205128205</v>
      </c>
      <c r="X50" s="22">
        <f t="shared" si="29"/>
        <v>11</v>
      </c>
      <c r="Y50" s="179">
        <f>X50/S50</f>
        <v>0.28205128205128205</v>
      </c>
      <c r="Z50" s="3">
        <v>0</v>
      </c>
      <c r="AA50" s="180">
        <v>0</v>
      </c>
      <c r="AB50" s="162"/>
    </row>
    <row r="51" spans="1:28" ht="15" customHeight="1">
      <c r="A51" s="336"/>
      <c r="B51" s="281">
        <v>2012</v>
      </c>
      <c r="C51" s="210">
        <v>38</v>
      </c>
      <c r="D51" s="182">
        <v>33</v>
      </c>
      <c r="E51" s="202">
        <f t="shared" si="22"/>
        <v>0.868421052631579</v>
      </c>
      <c r="F51" s="182">
        <v>5</v>
      </c>
      <c r="G51" s="202">
        <f t="shared" si="23"/>
        <v>0.13157894736842105</v>
      </c>
      <c r="H51" s="182">
        <v>5</v>
      </c>
      <c r="I51" s="203">
        <f t="shared" si="24"/>
        <v>0.13157894736842105</v>
      </c>
      <c r="J51" s="204">
        <f t="shared" si="25"/>
        <v>38</v>
      </c>
      <c r="K51" s="91">
        <v>29</v>
      </c>
      <c r="L51" s="205">
        <f t="shared" si="26"/>
        <v>0.7631578947368421</v>
      </c>
      <c r="M51" s="91">
        <v>9</v>
      </c>
      <c r="N51" s="205">
        <f t="shared" si="27"/>
        <v>0.23684210526315788</v>
      </c>
      <c r="O51" s="91">
        <v>14</v>
      </c>
      <c r="P51" s="186">
        <v>0.368</v>
      </c>
      <c r="Q51" s="91">
        <v>0</v>
      </c>
      <c r="R51" s="187">
        <v>0</v>
      </c>
      <c r="S51" s="188">
        <v>38</v>
      </c>
      <c r="T51" s="91"/>
      <c r="U51" s="189"/>
      <c r="V51" s="91"/>
      <c r="W51" s="189"/>
      <c r="X51" s="91"/>
      <c r="Y51" s="189"/>
      <c r="Z51" s="91">
        <v>38</v>
      </c>
      <c r="AA51" s="190">
        <v>1</v>
      </c>
      <c r="AB51" s="162"/>
    </row>
    <row r="52" spans="1:28" ht="15" customHeight="1" thickBot="1">
      <c r="A52" s="336"/>
      <c r="B52" s="270">
        <v>2013</v>
      </c>
      <c r="C52" s="181">
        <v>30</v>
      </c>
      <c r="D52" s="182">
        <v>25</v>
      </c>
      <c r="E52" s="202">
        <f t="shared" si="22"/>
        <v>0.8333333333333334</v>
      </c>
      <c r="F52" s="182">
        <v>5</v>
      </c>
      <c r="G52" s="202">
        <f t="shared" si="23"/>
        <v>0.16666666666666666</v>
      </c>
      <c r="H52" s="182">
        <v>5</v>
      </c>
      <c r="I52" s="203">
        <f t="shared" si="24"/>
        <v>0.16666666666666666</v>
      </c>
      <c r="J52" s="204">
        <f t="shared" si="25"/>
        <v>30</v>
      </c>
      <c r="K52" s="91"/>
      <c r="L52" s="186"/>
      <c r="M52" s="91"/>
      <c r="N52" s="186"/>
      <c r="O52" s="91"/>
      <c r="P52" s="186"/>
      <c r="Q52" s="91">
        <f>J52</f>
        <v>30</v>
      </c>
      <c r="R52" s="187">
        <f>Q52/J52</f>
        <v>1</v>
      </c>
      <c r="S52" s="188">
        <v>30</v>
      </c>
      <c r="T52" s="91"/>
      <c r="U52" s="189"/>
      <c r="V52" s="91"/>
      <c r="W52" s="189"/>
      <c r="X52" s="91"/>
      <c r="Y52" s="189"/>
      <c r="Z52" s="91">
        <f>S52</f>
        <v>30</v>
      </c>
      <c r="AA52" s="190">
        <f>Z52/S52</f>
        <v>1</v>
      </c>
      <c r="AB52" s="162"/>
    </row>
    <row r="53" spans="1:28" ht="15" customHeight="1" thickBot="1">
      <c r="A53" s="330" t="s">
        <v>77</v>
      </c>
      <c r="B53" s="331"/>
      <c r="C53" s="110"/>
      <c r="D53" s="111"/>
      <c r="E53" s="191">
        <f>AVERAGE(E39:E52)</f>
        <v>0.8013366944584799</v>
      </c>
      <c r="F53" s="111"/>
      <c r="G53" s="191">
        <f>AVERAGE(G39:G52)</f>
        <v>0.19866330554152015</v>
      </c>
      <c r="H53" s="111"/>
      <c r="I53" s="192">
        <f>AVERAGE(I39:I52)</f>
        <v>0.19866330554152015</v>
      </c>
      <c r="J53" s="114"/>
      <c r="K53" s="115"/>
      <c r="L53" s="191">
        <f>AVERAGE(L39:L52)</f>
        <v>0.6999923430378665</v>
      </c>
      <c r="M53" s="111"/>
      <c r="N53" s="191">
        <f>AVERAGE(N39:N52)</f>
        <v>0.10900452899704163</v>
      </c>
      <c r="O53" s="111"/>
      <c r="P53" s="191">
        <f>AVERAGE(P39:P52)</f>
        <v>0.31009672578804454</v>
      </c>
      <c r="Q53" s="111"/>
      <c r="R53" s="116"/>
      <c r="S53" s="193"/>
      <c r="T53" s="111"/>
      <c r="U53" s="191">
        <f>AVERAGE(U39:U52)</f>
        <v>0.6286738317316399</v>
      </c>
      <c r="V53" s="111"/>
      <c r="W53" s="191">
        <f>AVERAGE(W39:W52)</f>
        <v>0.10781850866268601</v>
      </c>
      <c r="X53" s="111"/>
      <c r="Y53" s="191">
        <f>AVERAGE(Y39:Y51)</f>
        <v>0.37132616826835996</v>
      </c>
      <c r="Z53" s="111"/>
      <c r="AA53" s="194"/>
      <c r="AB53" s="162"/>
    </row>
    <row r="54" spans="1:28" ht="15" customHeight="1" thickBot="1" thickTop="1">
      <c r="A54" s="332" t="s">
        <v>71</v>
      </c>
      <c r="B54" s="333"/>
      <c r="C54" s="80"/>
      <c r="D54" s="74"/>
      <c r="E54" s="195">
        <f>_xlfn.STDEV.P(E39:E52)</f>
        <v>0.06749133447399056</v>
      </c>
      <c r="F54" s="74"/>
      <c r="G54" s="195">
        <f>_xlfn.STDEV.P(G39:G52)</f>
        <v>0.06749133447399068</v>
      </c>
      <c r="H54" s="74"/>
      <c r="I54" s="196">
        <f>_xlfn.STDEV.P(I39:I52)</f>
        <v>0.06749133447399068</v>
      </c>
      <c r="J54" s="73"/>
      <c r="K54" s="74"/>
      <c r="L54" s="195">
        <f>_xlfn.STDEV.P(L39:L52)</f>
        <v>0.0683595257515436</v>
      </c>
      <c r="M54" s="74"/>
      <c r="N54" s="195">
        <f>_xlfn.STDEV.P(N39:N52)</f>
        <v>0.05651226194036044</v>
      </c>
      <c r="O54" s="74"/>
      <c r="P54" s="195">
        <f>_xlfn.STDEV.P(P39:P52)</f>
        <v>0.06797009107856412</v>
      </c>
      <c r="Q54" s="74"/>
      <c r="R54" s="77"/>
      <c r="S54" s="197"/>
      <c r="T54" s="74"/>
      <c r="U54" s="195">
        <f>_xlfn.STDEV.P(U39:U52)</f>
        <v>0.057313422769346214</v>
      </c>
      <c r="V54" s="74"/>
      <c r="W54" s="195">
        <f>_xlfn.STDEV.P(W39:W52)</f>
        <v>0.07993092573251431</v>
      </c>
      <c r="X54" s="74"/>
      <c r="Y54" s="195">
        <f>_xlfn.STDEV.P(Y39:Y51)</f>
        <v>0.057313422769346097</v>
      </c>
      <c r="Z54" s="74"/>
      <c r="AA54" s="149"/>
      <c r="AB54" s="162"/>
    </row>
    <row r="55" spans="1:28" ht="15" customHeight="1" thickBot="1" thickTop="1">
      <c r="A55" s="334" t="s">
        <v>75</v>
      </c>
      <c r="B55" s="335"/>
      <c r="C55" s="119"/>
      <c r="D55" s="107"/>
      <c r="E55" s="198">
        <f>(E52-E39)/($B$52-$B$39)</f>
        <v>0.005789909015715471</v>
      </c>
      <c r="F55" s="107"/>
      <c r="G55" s="198">
        <f>SLOPE(G39:G52,$B$39:$B$52)</f>
        <v>-0.009293945771168238</v>
      </c>
      <c r="H55" s="107"/>
      <c r="I55" s="211">
        <f>SLOPE(I39:I52,$B$39:$B$52)</f>
        <v>-0.009293945771168238</v>
      </c>
      <c r="J55" s="121"/>
      <c r="K55" s="107"/>
      <c r="L55" s="198">
        <f>(L51-L39)/($B$17-$B$5)</f>
        <v>0.009833050367855126</v>
      </c>
      <c r="M55" s="107"/>
      <c r="N55" s="198">
        <f>(N51-N39)/($B$17-$B$5)</f>
        <v>0.010328239954725522</v>
      </c>
      <c r="O55" s="107"/>
      <c r="P55" s="198">
        <f>(P51-P39)/($B$17-$B$5)</f>
        <v>0.001096774193548385</v>
      </c>
      <c r="Q55" s="107"/>
      <c r="R55" s="122"/>
      <c r="S55" s="199"/>
      <c r="T55" s="107"/>
      <c r="U55" s="198">
        <f>(U50-U39)/($B$16-$B$5)</f>
        <v>0.013948417174223621</v>
      </c>
      <c r="V55" s="107"/>
      <c r="W55" s="198">
        <f>(W50-W39)/($B$16-$B$5)</f>
        <v>0.014277389277389278</v>
      </c>
      <c r="X55" s="107"/>
      <c r="Y55" s="198">
        <f>(Y50-Y39)/($B$16-$B$5)</f>
        <v>-0.013948417174223626</v>
      </c>
      <c r="Z55" s="107"/>
      <c r="AA55" s="130"/>
      <c r="AB55" s="162"/>
    </row>
    <row r="56" spans="1:28" ht="15" customHeight="1">
      <c r="A56" s="336" t="s">
        <v>10</v>
      </c>
      <c r="B56" s="280" t="s">
        <v>1</v>
      </c>
      <c r="C56" s="200">
        <v>8</v>
      </c>
      <c r="D56" s="201">
        <v>4</v>
      </c>
      <c r="E56" s="202">
        <f>D56/C56</f>
        <v>0.5</v>
      </c>
      <c r="F56" s="201">
        <v>4</v>
      </c>
      <c r="G56" s="202">
        <f>F56/C56</f>
        <v>0.5</v>
      </c>
      <c r="H56" s="201">
        <v>4</v>
      </c>
      <c r="I56" s="203">
        <f>H56/C56</f>
        <v>0.5</v>
      </c>
      <c r="J56" s="204">
        <f>C56</f>
        <v>8</v>
      </c>
      <c r="K56" s="213">
        <v>7</v>
      </c>
      <c r="L56" s="205">
        <f>K56/J56</f>
        <v>0.875</v>
      </c>
      <c r="M56" s="213">
        <f t="shared" si="17"/>
        <v>-3</v>
      </c>
      <c r="N56" s="214">
        <f>M56/D56</f>
        <v>-0.75</v>
      </c>
      <c r="O56" s="22">
        <v>1</v>
      </c>
      <c r="P56" s="205">
        <v>0.125</v>
      </c>
      <c r="Q56" s="22">
        <v>0</v>
      </c>
      <c r="R56" s="206">
        <v>0</v>
      </c>
      <c r="S56" s="207">
        <v>8</v>
      </c>
      <c r="T56" s="22">
        <v>4</v>
      </c>
      <c r="U56" s="208">
        <v>0.5</v>
      </c>
      <c r="V56" s="22">
        <f aca="true" t="shared" si="30" ref="V56:V66">K56-T56</f>
        <v>3</v>
      </c>
      <c r="W56" s="208">
        <f t="shared" si="20"/>
        <v>0.42857142857142855</v>
      </c>
      <c r="X56" s="22">
        <f>V56+O56</f>
        <v>4</v>
      </c>
      <c r="Y56" s="208">
        <v>0.5</v>
      </c>
      <c r="Z56" s="22">
        <v>0</v>
      </c>
      <c r="AA56" s="209">
        <v>0</v>
      </c>
      <c r="AB56" s="162"/>
    </row>
    <row r="57" spans="1:28" ht="15" customHeight="1">
      <c r="A57" s="336"/>
      <c r="B57" s="276" t="s">
        <v>2</v>
      </c>
      <c r="C57" s="171">
        <v>11</v>
      </c>
      <c r="D57" s="172">
        <v>9</v>
      </c>
      <c r="E57" s="202">
        <f aca="true" t="shared" si="31" ref="E57:E69">D57/C57</f>
        <v>0.8181818181818182</v>
      </c>
      <c r="F57" s="172">
        <v>2</v>
      </c>
      <c r="G57" s="202">
        <f aca="true" t="shared" si="32" ref="G57:G69">F57/C57</f>
        <v>0.18181818181818182</v>
      </c>
      <c r="H57" s="172">
        <v>2</v>
      </c>
      <c r="I57" s="203">
        <f aca="true" t="shared" si="33" ref="I57:I69">H57/C57</f>
        <v>0.18181818181818182</v>
      </c>
      <c r="J57" s="204">
        <f aca="true" t="shared" si="34" ref="J57:J69">C57</f>
        <v>11</v>
      </c>
      <c r="K57" s="3">
        <v>8</v>
      </c>
      <c r="L57" s="205">
        <f aca="true" t="shared" si="35" ref="L57:L68">K57/J57</f>
        <v>0.7272727272727273</v>
      </c>
      <c r="M57" s="3">
        <f t="shared" si="17"/>
        <v>1</v>
      </c>
      <c r="N57" s="176">
        <f>M57/C57</f>
        <v>0.09090909090909091</v>
      </c>
      <c r="O57" s="3">
        <v>3</v>
      </c>
      <c r="P57" s="176">
        <v>0.2727272727272727</v>
      </c>
      <c r="Q57" s="3">
        <v>0</v>
      </c>
      <c r="R57" s="177">
        <v>0</v>
      </c>
      <c r="S57" s="178">
        <v>11</v>
      </c>
      <c r="T57" s="3">
        <v>8</v>
      </c>
      <c r="U57" s="179">
        <v>0.7272727272727273</v>
      </c>
      <c r="V57" s="3">
        <f t="shared" si="30"/>
        <v>0</v>
      </c>
      <c r="W57" s="179">
        <f t="shared" si="20"/>
        <v>0</v>
      </c>
      <c r="X57" s="22">
        <f aca="true" t="shared" si="36" ref="X57:X67">V57+O57</f>
        <v>3</v>
      </c>
      <c r="Y57" s="179">
        <v>0.2727272727272727</v>
      </c>
      <c r="Z57" s="3">
        <v>0</v>
      </c>
      <c r="AA57" s="180">
        <v>0</v>
      </c>
      <c r="AB57" s="162"/>
    </row>
    <row r="58" spans="1:28" ht="15" customHeight="1">
      <c r="A58" s="336"/>
      <c r="B58" s="276" t="s">
        <v>3</v>
      </c>
      <c r="C58" s="171">
        <v>13</v>
      </c>
      <c r="D58" s="172">
        <v>9</v>
      </c>
      <c r="E58" s="202">
        <f t="shared" si="31"/>
        <v>0.6923076923076923</v>
      </c>
      <c r="F58" s="172">
        <v>4</v>
      </c>
      <c r="G58" s="202">
        <f t="shared" si="32"/>
        <v>0.3076923076923077</v>
      </c>
      <c r="H58" s="172">
        <v>4</v>
      </c>
      <c r="I58" s="203">
        <f t="shared" si="33"/>
        <v>0.3076923076923077</v>
      </c>
      <c r="J58" s="204">
        <f t="shared" si="34"/>
        <v>13</v>
      </c>
      <c r="K58" s="3">
        <v>8</v>
      </c>
      <c r="L58" s="205">
        <f t="shared" si="35"/>
        <v>0.6153846153846154</v>
      </c>
      <c r="M58" s="3">
        <f t="shared" si="17"/>
        <v>1</v>
      </c>
      <c r="N58" s="176">
        <f>M58/C58</f>
        <v>0.07692307692307693</v>
      </c>
      <c r="O58" s="3">
        <v>5</v>
      </c>
      <c r="P58" s="176">
        <v>0.3846153846153846</v>
      </c>
      <c r="Q58" s="3">
        <v>0</v>
      </c>
      <c r="R58" s="177">
        <v>0</v>
      </c>
      <c r="S58" s="178">
        <v>13</v>
      </c>
      <c r="T58" s="3">
        <v>8</v>
      </c>
      <c r="U58" s="179">
        <v>0.6153846153846154</v>
      </c>
      <c r="V58" s="3">
        <f t="shared" si="30"/>
        <v>0</v>
      </c>
      <c r="W58" s="179">
        <f t="shared" si="20"/>
        <v>0</v>
      </c>
      <c r="X58" s="22">
        <f t="shared" si="36"/>
        <v>5</v>
      </c>
      <c r="Y58" s="179">
        <v>0.3846153846153846</v>
      </c>
      <c r="Z58" s="3">
        <v>0</v>
      </c>
      <c r="AA58" s="180">
        <v>0</v>
      </c>
      <c r="AB58" s="162"/>
    </row>
    <row r="59" spans="1:28" ht="15" customHeight="1">
      <c r="A59" s="336"/>
      <c r="B59" s="276" t="s">
        <v>4</v>
      </c>
      <c r="C59" s="171">
        <v>11</v>
      </c>
      <c r="D59" s="172">
        <v>11</v>
      </c>
      <c r="E59" s="202">
        <f t="shared" si="31"/>
        <v>1</v>
      </c>
      <c r="F59" s="172">
        <v>0</v>
      </c>
      <c r="G59" s="202">
        <f t="shared" si="32"/>
        <v>0</v>
      </c>
      <c r="H59" s="172">
        <v>0</v>
      </c>
      <c r="I59" s="203">
        <f t="shared" si="33"/>
        <v>0</v>
      </c>
      <c r="J59" s="204">
        <f t="shared" si="34"/>
        <v>11</v>
      </c>
      <c r="K59" s="3">
        <v>9</v>
      </c>
      <c r="L59" s="205">
        <f t="shared" si="35"/>
        <v>0.8181818181818182</v>
      </c>
      <c r="M59" s="3">
        <f t="shared" si="17"/>
        <v>2</v>
      </c>
      <c r="N59" s="176">
        <f>M59/C59</f>
        <v>0.18181818181818182</v>
      </c>
      <c r="O59" s="3">
        <v>2</v>
      </c>
      <c r="P59" s="176">
        <v>0.18181818181818182</v>
      </c>
      <c r="Q59" s="3">
        <v>0</v>
      </c>
      <c r="R59" s="177">
        <v>0</v>
      </c>
      <c r="S59" s="178">
        <v>11</v>
      </c>
      <c r="T59" s="3">
        <v>8</v>
      </c>
      <c r="U59" s="179">
        <v>0.7272727272727273</v>
      </c>
      <c r="V59" s="3">
        <f t="shared" si="30"/>
        <v>1</v>
      </c>
      <c r="W59" s="179">
        <f t="shared" si="20"/>
        <v>0.1111111111111111</v>
      </c>
      <c r="X59" s="22">
        <f t="shared" si="36"/>
        <v>3</v>
      </c>
      <c r="Y59" s="179">
        <v>0.2727272727272727</v>
      </c>
      <c r="Z59" s="3">
        <v>0</v>
      </c>
      <c r="AA59" s="180">
        <v>0</v>
      </c>
      <c r="AB59" s="162"/>
    </row>
    <row r="60" spans="1:28" ht="15" customHeight="1">
      <c r="A60" s="336"/>
      <c r="B60" s="276" t="s">
        <v>5</v>
      </c>
      <c r="C60" s="171">
        <v>13</v>
      </c>
      <c r="D60" s="172">
        <v>7</v>
      </c>
      <c r="E60" s="202">
        <f t="shared" si="31"/>
        <v>0.5384615384615384</v>
      </c>
      <c r="F60" s="172">
        <v>6</v>
      </c>
      <c r="G60" s="202">
        <f t="shared" si="32"/>
        <v>0.46153846153846156</v>
      </c>
      <c r="H60" s="172">
        <v>6</v>
      </c>
      <c r="I60" s="203">
        <f t="shared" si="33"/>
        <v>0.46153846153846156</v>
      </c>
      <c r="J60" s="204">
        <f t="shared" si="34"/>
        <v>13</v>
      </c>
      <c r="K60" s="3">
        <v>7</v>
      </c>
      <c r="L60" s="205">
        <f t="shared" si="35"/>
        <v>0.5384615384615384</v>
      </c>
      <c r="M60" s="3">
        <f t="shared" si="17"/>
        <v>0</v>
      </c>
      <c r="N60" s="176">
        <f aca="true" t="shared" si="37" ref="N60:N67">M60/C60</f>
        <v>0</v>
      </c>
      <c r="O60" s="3">
        <v>6</v>
      </c>
      <c r="P60" s="176">
        <v>0.4615384615384615</v>
      </c>
      <c r="Q60" s="3">
        <v>0</v>
      </c>
      <c r="R60" s="177">
        <v>0</v>
      </c>
      <c r="S60" s="178">
        <v>13</v>
      </c>
      <c r="T60" s="3">
        <v>6</v>
      </c>
      <c r="U60" s="179">
        <v>0.4615384615384615</v>
      </c>
      <c r="V60" s="3">
        <f t="shared" si="30"/>
        <v>1</v>
      </c>
      <c r="W60" s="179">
        <f t="shared" si="20"/>
        <v>0.14285714285714285</v>
      </c>
      <c r="X60" s="22">
        <f t="shared" si="36"/>
        <v>7</v>
      </c>
      <c r="Y60" s="179">
        <v>0.5384615384615384</v>
      </c>
      <c r="Z60" s="3">
        <v>0</v>
      </c>
      <c r="AA60" s="180">
        <v>0</v>
      </c>
      <c r="AB60" s="162"/>
    </row>
    <row r="61" spans="1:28" ht="15" customHeight="1">
      <c r="A61" s="336"/>
      <c r="B61" s="276" t="s">
        <v>6</v>
      </c>
      <c r="C61" s="171">
        <v>8</v>
      </c>
      <c r="D61" s="172">
        <v>6</v>
      </c>
      <c r="E61" s="202">
        <f t="shared" si="31"/>
        <v>0.75</v>
      </c>
      <c r="F61" s="172">
        <v>2</v>
      </c>
      <c r="G61" s="202">
        <f t="shared" si="32"/>
        <v>0.25</v>
      </c>
      <c r="H61" s="172">
        <v>2</v>
      </c>
      <c r="I61" s="203">
        <f t="shared" si="33"/>
        <v>0.25</v>
      </c>
      <c r="J61" s="204">
        <f t="shared" si="34"/>
        <v>8</v>
      </c>
      <c r="K61" s="3">
        <v>6</v>
      </c>
      <c r="L61" s="205">
        <f t="shared" si="35"/>
        <v>0.75</v>
      </c>
      <c r="M61" s="3">
        <f t="shared" si="17"/>
        <v>0</v>
      </c>
      <c r="N61" s="176">
        <f t="shared" si="37"/>
        <v>0</v>
      </c>
      <c r="O61" s="3">
        <v>2</v>
      </c>
      <c r="P61" s="176">
        <v>0.25</v>
      </c>
      <c r="Q61" s="3">
        <v>0</v>
      </c>
      <c r="R61" s="177">
        <v>0</v>
      </c>
      <c r="S61" s="178">
        <v>8</v>
      </c>
      <c r="T61" s="3">
        <v>5</v>
      </c>
      <c r="U61" s="179">
        <v>0.625</v>
      </c>
      <c r="V61" s="3">
        <f t="shared" si="30"/>
        <v>1</v>
      </c>
      <c r="W61" s="179">
        <f t="shared" si="20"/>
        <v>0.16666666666666666</v>
      </c>
      <c r="X61" s="22">
        <f t="shared" si="36"/>
        <v>3</v>
      </c>
      <c r="Y61" s="179">
        <v>0.375</v>
      </c>
      <c r="Z61" s="3">
        <v>0</v>
      </c>
      <c r="AA61" s="180">
        <v>0</v>
      </c>
      <c r="AB61" s="162"/>
    </row>
    <row r="62" spans="1:28" ht="15" customHeight="1">
      <c r="A62" s="336"/>
      <c r="B62" s="276" t="s">
        <v>7</v>
      </c>
      <c r="C62" s="171">
        <v>10</v>
      </c>
      <c r="D62" s="172">
        <v>8</v>
      </c>
      <c r="E62" s="202">
        <f t="shared" si="31"/>
        <v>0.8</v>
      </c>
      <c r="F62" s="172">
        <v>2</v>
      </c>
      <c r="G62" s="202">
        <f t="shared" si="32"/>
        <v>0.2</v>
      </c>
      <c r="H62" s="172">
        <v>2</v>
      </c>
      <c r="I62" s="203">
        <f t="shared" si="33"/>
        <v>0.2</v>
      </c>
      <c r="J62" s="204">
        <f t="shared" si="34"/>
        <v>10</v>
      </c>
      <c r="K62" s="3">
        <v>9</v>
      </c>
      <c r="L62" s="205">
        <f t="shared" si="35"/>
        <v>0.9</v>
      </c>
      <c r="M62" s="3">
        <f t="shared" si="17"/>
        <v>-1</v>
      </c>
      <c r="N62" s="176">
        <f t="shared" si="37"/>
        <v>-0.1</v>
      </c>
      <c r="O62" s="3">
        <v>1</v>
      </c>
      <c r="P62" s="176">
        <v>0.1</v>
      </c>
      <c r="Q62" s="3">
        <v>0</v>
      </c>
      <c r="R62" s="177">
        <v>0</v>
      </c>
      <c r="S62" s="178">
        <v>10</v>
      </c>
      <c r="T62" s="3">
        <v>8</v>
      </c>
      <c r="U62" s="179">
        <v>0.8</v>
      </c>
      <c r="V62" s="3">
        <f t="shared" si="30"/>
        <v>1</v>
      </c>
      <c r="W62" s="179">
        <f t="shared" si="20"/>
        <v>0.1111111111111111</v>
      </c>
      <c r="X62" s="22">
        <f t="shared" si="36"/>
        <v>2</v>
      </c>
      <c r="Y62" s="179">
        <v>0.2</v>
      </c>
      <c r="Z62" s="3">
        <v>0</v>
      </c>
      <c r="AA62" s="180">
        <v>0</v>
      </c>
      <c r="AB62" s="162"/>
    </row>
    <row r="63" spans="1:28" ht="15" customHeight="1">
      <c r="A63" s="336"/>
      <c r="B63" s="277">
        <v>2007</v>
      </c>
      <c r="C63" s="171">
        <v>11</v>
      </c>
      <c r="D63" s="172">
        <v>11</v>
      </c>
      <c r="E63" s="202">
        <f t="shared" si="31"/>
        <v>1</v>
      </c>
      <c r="F63" s="172">
        <v>0</v>
      </c>
      <c r="G63" s="202">
        <f t="shared" si="32"/>
        <v>0</v>
      </c>
      <c r="H63" s="172">
        <v>0</v>
      </c>
      <c r="I63" s="203">
        <f t="shared" si="33"/>
        <v>0</v>
      </c>
      <c r="J63" s="204">
        <f t="shared" si="34"/>
        <v>11</v>
      </c>
      <c r="K63" s="3">
        <v>11</v>
      </c>
      <c r="L63" s="205">
        <f t="shared" si="35"/>
        <v>1</v>
      </c>
      <c r="M63" s="3">
        <f t="shared" si="17"/>
        <v>0</v>
      </c>
      <c r="N63" s="176">
        <f t="shared" si="37"/>
        <v>0</v>
      </c>
      <c r="O63" s="3">
        <v>0</v>
      </c>
      <c r="P63" s="176">
        <v>0</v>
      </c>
      <c r="Q63" s="3">
        <v>0</v>
      </c>
      <c r="R63" s="177">
        <v>0</v>
      </c>
      <c r="S63" s="178">
        <v>11</v>
      </c>
      <c r="T63" s="3">
        <v>9</v>
      </c>
      <c r="U63" s="179">
        <v>0.8181818181818182</v>
      </c>
      <c r="V63" s="3">
        <f t="shared" si="30"/>
        <v>2</v>
      </c>
      <c r="W63" s="179">
        <f t="shared" si="20"/>
        <v>0.18181818181818182</v>
      </c>
      <c r="X63" s="22">
        <f t="shared" si="36"/>
        <v>2</v>
      </c>
      <c r="Y63" s="179">
        <v>0.18181818181818182</v>
      </c>
      <c r="Z63" s="3">
        <v>0</v>
      </c>
      <c r="AA63" s="180">
        <v>0</v>
      </c>
      <c r="AB63" s="162"/>
    </row>
    <row r="64" spans="1:28" ht="15" customHeight="1">
      <c r="A64" s="336"/>
      <c r="B64" s="277">
        <v>2008</v>
      </c>
      <c r="C64" s="171">
        <v>16</v>
      </c>
      <c r="D64" s="172">
        <v>13</v>
      </c>
      <c r="E64" s="202">
        <f t="shared" si="31"/>
        <v>0.8125</v>
      </c>
      <c r="F64" s="172">
        <v>3</v>
      </c>
      <c r="G64" s="202">
        <f t="shared" si="32"/>
        <v>0.1875</v>
      </c>
      <c r="H64" s="172">
        <v>3</v>
      </c>
      <c r="I64" s="203">
        <f t="shared" si="33"/>
        <v>0.1875</v>
      </c>
      <c r="J64" s="204">
        <f t="shared" si="34"/>
        <v>16</v>
      </c>
      <c r="K64" s="3">
        <v>13</v>
      </c>
      <c r="L64" s="205">
        <f t="shared" si="35"/>
        <v>0.8125</v>
      </c>
      <c r="M64" s="3">
        <f t="shared" si="17"/>
        <v>0</v>
      </c>
      <c r="N64" s="176">
        <f t="shared" si="37"/>
        <v>0</v>
      </c>
      <c r="O64" s="3">
        <v>3</v>
      </c>
      <c r="P64" s="176">
        <v>0.1875</v>
      </c>
      <c r="Q64" s="3">
        <v>0</v>
      </c>
      <c r="R64" s="177">
        <v>0</v>
      </c>
      <c r="S64" s="178">
        <v>16</v>
      </c>
      <c r="T64" s="3">
        <v>12</v>
      </c>
      <c r="U64" s="179">
        <v>0.75</v>
      </c>
      <c r="V64" s="3">
        <f t="shared" si="30"/>
        <v>1</v>
      </c>
      <c r="W64" s="179">
        <f t="shared" si="20"/>
        <v>0.07692307692307693</v>
      </c>
      <c r="X64" s="22">
        <f t="shared" si="36"/>
        <v>4</v>
      </c>
      <c r="Y64" s="179">
        <v>0.25</v>
      </c>
      <c r="Z64" s="3">
        <v>0</v>
      </c>
      <c r="AA64" s="180">
        <v>0</v>
      </c>
      <c r="AB64" s="162"/>
    </row>
    <row r="65" spans="1:28" ht="15" customHeight="1">
      <c r="A65" s="336"/>
      <c r="B65" s="277">
        <v>2009</v>
      </c>
      <c r="C65" s="171">
        <v>15</v>
      </c>
      <c r="D65" s="172">
        <v>11</v>
      </c>
      <c r="E65" s="202">
        <f t="shared" si="31"/>
        <v>0.7333333333333333</v>
      </c>
      <c r="F65" s="172">
        <v>4</v>
      </c>
      <c r="G65" s="202">
        <f t="shared" si="32"/>
        <v>0.26666666666666666</v>
      </c>
      <c r="H65" s="172">
        <v>4</v>
      </c>
      <c r="I65" s="203">
        <f t="shared" si="33"/>
        <v>0.26666666666666666</v>
      </c>
      <c r="J65" s="204">
        <f t="shared" si="34"/>
        <v>15</v>
      </c>
      <c r="K65" s="3">
        <v>9</v>
      </c>
      <c r="L65" s="205">
        <f t="shared" si="35"/>
        <v>0.6</v>
      </c>
      <c r="M65" s="3">
        <f t="shared" si="17"/>
        <v>2</v>
      </c>
      <c r="N65" s="176">
        <f t="shared" si="37"/>
        <v>0.13333333333333333</v>
      </c>
      <c r="O65" s="3">
        <v>6</v>
      </c>
      <c r="P65" s="176">
        <v>0.4</v>
      </c>
      <c r="Q65" s="3">
        <v>0</v>
      </c>
      <c r="R65" s="177">
        <v>0</v>
      </c>
      <c r="S65" s="178">
        <v>15</v>
      </c>
      <c r="T65" s="3">
        <v>10</v>
      </c>
      <c r="U65" s="179">
        <v>0.6666666666666665</v>
      </c>
      <c r="V65" s="3">
        <f t="shared" si="30"/>
        <v>-1</v>
      </c>
      <c r="W65" s="179">
        <f t="shared" si="20"/>
        <v>-0.1111111111111111</v>
      </c>
      <c r="X65" s="22">
        <f t="shared" si="36"/>
        <v>5</v>
      </c>
      <c r="Y65" s="179">
        <v>0.33333333333333326</v>
      </c>
      <c r="Z65" s="3">
        <v>0</v>
      </c>
      <c r="AA65" s="180">
        <v>0</v>
      </c>
      <c r="AB65" s="162"/>
    </row>
    <row r="66" spans="1:28" ht="15" customHeight="1">
      <c r="A66" s="336"/>
      <c r="B66" s="277">
        <v>2010</v>
      </c>
      <c r="C66" s="171">
        <v>13</v>
      </c>
      <c r="D66" s="172">
        <v>11</v>
      </c>
      <c r="E66" s="202">
        <f t="shared" si="31"/>
        <v>0.8461538461538461</v>
      </c>
      <c r="F66" s="172">
        <v>2</v>
      </c>
      <c r="G66" s="202">
        <f t="shared" si="32"/>
        <v>0.15384615384615385</v>
      </c>
      <c r="H66" s="172">
        <v>2</v>
      </c>
      <c r="I66" s="203">
        <f t="shared" si="33"/>
        <v>0.15384615384615385</v>
      </c>
      <c r="J66" s="204">
        <f t="shared" si="34"/>
        <v>13</v>
      </c>
      <c r="K66" s="3">
        <v>10</v>
      </c>
      <c r="L66" s="205">
        <f t="shared" si="35"/>
        <v>0.7692307692307693</v>
      </c>
      <c r="M66" s="3">
        <f t="shared" si="17"/>
        <v>1</v>
      </c>
      <c r="N66" s="176">
        <f t="shared" si="37"/>
        <v>0.07692307692307693</v>
      </c>
      <c r="O66" s="3">
        <v>3</v>
      </c>
      <c r="P66" s="176">
        <v>0.23076923076923075</v>
      </c>
      <c r="Q66" s="3">
        <v>0</v>
      </c>
      <c r="R66" s="177">
        <v>0</v>
      </c>
      <c r="S66" s="178">
        <v>13</v>
      </c>
      <c r="T66" s="3">
        <v>10</v>
      </c>
      <c r="U66" s="179">
        <v>0.7692307692307694</v>
      </c>
      <c r="V66" s="3">
        <f t="shared" si="30"/>
        <v>0</v>
      </c>
      <c r="W66" s="179">
        <f t="shared" si="20"/>
        <v>0</v>
      </c>
      <c r="X66" s="22">
        <f t="shared" si="36"/>
        <v>3</v>
      </c>
      <c r="Y66" s="179">
        <v>0.23076923076923075</v>
      </c>
      <c r="Z66" s="3">
        <v>0</v>
      </c>
      <c r="AA66" s="180">
        <v>0</v>
      </c>
      <c r="AB66" s="162"/>
    </row>
    <row r="67" spans="1:28" ht="15" customHeight="1">
      <c r="A67" s="336"/>
      <c r="B67" s="277">
        <v>2011</v>
      </c>
      <c r="C67" s="171">
        <v>13</v>
      </c>
      <c r="D67" s="172">
        <v>12</v>
      </c>
      <c r="E67" s="202">
        <f t="shared" si="31"/>
        <v>0.9230769230769231</v>
      </c>
      <c r="F67" s="172">
        <v>1</v>
      </c>
      <c r="G67" s="202">
        <f t="shared" si="32"/>
        <v>0.07692307692307693</v>
      </c>
      <c r="H67" s="172">
        <v>1</v>
      </c>
      <c r="I67" s="203">
        <f t="shared" si="33"/>
        <v>0.07692307692307693</v>
      </c>
      <c r="J67" s="204">
        <f t="shared" si="34"/>
        <v>13</v>
      </c>
      <c r="K67" s="3">
        <v>11</v>
      </c>
      <c r="L67" s="205">
        <f t="shared" si="35"/>
        <v>0.8461538461538461</v>
      </c>
      <c r="M67" s="3">
        <f t="shared" si="17"/>
        <v>1</v>
      </c>
      <c r="N67" s="176">
        <f t="shared" si="37"/>
        <v>0.07692307692307693</v>
      </c>
      <c r="O67" s="3">
        <v>2</v>
      </c>
      <c r="P67" s="176">
        <v>0.15384615384615385</v>
      </c>
      <c r="Q67" s="3">
        <v>0</v>
      </c>
      <c r="R67" s="177">
        <v>0</v>
      </c>
      <c r="S67" s="178">
        <v>13</v>
      </c>
      <c r="T67" s="3">
        <v>9</v>
      </c>
      <c r="U67" s="179">
        <v>0.6923076923076923</v>
      </c>
      <c r="V67" s="3">
        <v>4</v>
      </c>
      <c r="W67" s="179">
        <v>0.3076923076923077</v>
      </c>
      <c r="X67" s="22">
        <f t="shared" si="36"/>
        <v>6</v>
      </c>
      <c r="Y67" s="179">
        <f>X67/S67</f>
        <v>0.46153846153846156</v>
      </c>
      <c r="Z67" s="3">
        <v>0</v>
      </c>
      <c r="AA67" s="180">
        <v>0</v>
      </c>
      <c r="AB67" s="162"/>
    </row>
    <row r="68" spans="1:28" ht="15" customHeight="1">
      <c r="A68" s="336"/>
      <c r="B68" s="281">
        <v>2012</v>
      </c>
      <c r="C68" s="210">
        <v>16</v>
      </c>
      <c r="D68" s="182">
        <v>15</v>
      </c>
      <c r="E68" s="202">
        <f t="shared" si="31"/>
        <v>0.9375</v>
      </c>
      <c r="F68" s="182">
        <v>1</v>
      </c>
      <c r="G68" s="202">
        <f t="shared" si="32"/>
        <v>0.0625</v>
      </c>
      <c r="H68" s="182">
        <v>1</v>
      </c>
      <c r="I68" s="203">
        <f t="shared" si="33"/>
        <v>0.0625</v>
      </c>
      <c r="J68" s="204">
        <f t="shared" si="34"/>
        <v>16</v>
      </c>
      <c r="K68" s="91">
        <v>13</v>
      </c>
      <c r="L68" s="205">
        <f t="shared" si="35"/>
        <v>0.8125</v>
      </c>
      <c r="M68" s="91">
        <v>3</v>
      </c>
      <c r="N68" s="176">
        <v>0.1875</v>
      </c>
      <c r="O68" s="91">
        <f>M68+H68</f>
        <v>4</v>
      </c>
      <c r="P68" s="186">
        <f>O68/K68</f>
        <v>0.3076923076923077</v>
      </c>
      <c r="Q68" s="91">
        <v>0</v>
      </c>
      <c r="R68" s="187">
        <v>0</v>
      </c>
      <c r="S68" s="188">
        <v>16</v>
      </c>
      <c r="T68" s="91"/>
      <c r="U68" s="189"/>
      <c r="V68" s="91"/>
      <c r="W68" s="189"/>
      <c r="X68" s="91"/>
      <c r="Y68" s="189"/>
      <c r="Z68" s="91">
        <v>16</v>
      </c>
      <c r="AA68" s="190">
        <v>1</v>
      </c>
      <c r="AB68" s="162"/>
    </row>
    <row r="69" spans="1:28" ht="15" customHeight="1" thickBot="1">
      <c r="A69" s="336"/>
      <c r="B69" s="270">
        <v>2013</v>
      </c>
      <c r="C69" s="181">
        <v>9</v>
      </c>
      <c r="D69" s="182">
        <v>9</v>
      </c>
      <c r="E69" s="202">
        <f t="shared" si="31"/>
        <v>1</v>
      </c>
      <c r="F69" s="182">
        <v>0</v>
      </c>
      <c r="G69" s="202">
        <f t="shared" si="32"/>
        <v>0</v>
      </c>
      <c r="H69" s="182">
        <v>0</v>
      </c>
      <c r="I69" s="203">
        <f t="shared" si="33"/>
        <v>0</v>
      </c>
      <c r="J69" s="204">
        <f t="shared" si="34"/>
        <v>9</v>
      </c>
      <c r="K69" s="91"/>
      <c r="L69" s="186"/>
      <c r="M69" s="91"/>
      <c r="N69" s="186"/>
      <c r="O69" s="91"/>
      <c r="P69" s="186"/>
      <c r="Q69" s="91">
        <f>J69</f>
        <v>9</v>
      </c>
      <c r="R69" s="187">
        <f>Q69/J69</f>
        <v>1</v>
      </c>
      <c r="S69" s="188">
        <f>J69</f>
        <v>9</v>
      </c>
      <c r="T69" s="91"/>
      <c r="U69" s="189"/>
      <c r="V69" s="91"/>
      <c r="W69" s="189"/>
      <c r="X69" s="91"/>
      <c r="Y69" s="189"/>
      <c r="Z69" s="91">
        <f>S69</f>
        <v>9</v>
      </c>
      <c r="AA69" s="190">
        <f>Z69/S69</f>
        <v>1</v>
      </c>
      <c r="AB69" s="162"/>
    </row>
    <row r="70" spans="1:28" ht="15" customHeight="1" thickBot="1">
      <c r="A70" s="330" t="s">
        <v>77</v>
      </c>
      <c r="B70" s="331"/>
      <c r="C70" s="110"/>
      <c r="D70" s="111"/>
      <c r="E70" s="191">
        <f>AVERAGE(E56:E69)</f>
        <v>0.8108225108225108</v>
      </c>
      <c r="F70" s="111"/>
      <c r="G70" s="191">
        <f>AVERAGE(G56:G69)</f>
        <v>0.18917748917748917</v>
      </c>
      <c r="H70" s="111"/>
      <c r="I70" s="192">
        <f>AVERAGE(I56:I69)</f>
        <v>0.18917748917748917</v>
      </c>
      <c r="J70" s="114"/>
      <c r="K70" s="115"/>
      <c r="L70" s="191">
        <f>AVERAGE(L56:L69)</f>
        <v>0.7742065626681012</v>
      </c>
      <c r="M70" s="111"/>
      <c r="N70" s="191">
        <f>AVERAGE(N56:N69)</f>
        <v>-0.0019746279361663945</v>
      </c>
      <c r="O70" s="111"/>
      <c r="P70" s="191">
        <f>AVERAGE(P56:P69)</f>
        <v>0.2350389994620764</v>
      </c>
      <c r="Q70" s="111"/>
      <c r="R70" s="116"/>
      <c r="S70" s="193"/>
      <c r="T70" s="111"/>
      <c r="U70" s="191">
        <f>AVERAGE(U56:U69)</f>
        <v>0.6794046231546232</v>
      </c>
      <c r="V70" s="111"/>
      <c r="W70" s="191">
        <f>AVERAGE(W56:W69)</f>
        <v>0.11796999296999296</v>
      </c>
      <c r="X70" s="111"/>
      <c r="Y70" s="191">
        <f>AVERAGE(Y56:Y68)</f>
        <v>0.33341588966588964</v>
      </c>
      <c r="Z70" s="111"/>
      <c r="AA70" s="194"/>
      <c r="AB70" s="162"/>
    </row>
    <row r="71" spans="1:28" ht="15" customHeight="1" thickBot="1" thickTop="1">
      <c r="A71" s="361" t="s">
        <v>71</v>
      </c>
      <c r="B71" s="362"/>
      <c r="C71" s="98"/>
      <c r="D71" s="99"/>
      <c r="E71" s="215">
        <f>_xlfn.STDEV.P(E56:E69)</f>
        <v>0.15398883426559354</v>
      </c>
      <c r="F71" s="99"/>
      <c r="G71" s="215">
        <f>_xlfn.STDEV.P(G56:G69)</f>
        <v>0.1539888342655935</v>
      </c>
      <c r="H71" s="99"/>
      <c r="I71" s="216">
        <f>_xlfn.STDEV.P(I56:I69)</f>
        <v>0.1539888342655935</v>
      </c>
      <c r="J71" s="102"/>
      <c r="K71" s="99"/>
      <c r="L71" s="215">
        <f>_xlfn.STDEV.P(L56:L69)</f>
        <v>0.1243353240747746</v>
      </c>
      <c r="M71" s="99"/>
      <c r="N71" s="215">
        <f>_xlfn.STDEV.P(N56:N69)</f>
        <v>0.22945707359497106</v>
      </c>
      <c r="O71" s="99"/>
      <c r="P71" s="215">
        <f>_xlfn.STDEV.P(P56:P69)</f>
        <v>0.12560632601089225</v>
      </c>
      <c r="Q71" s="99"/>
      <c r="R71" s="104"/>
      <c r="S71" s="217"/>
      <c r="T71" s="99"/>
      <c r="U71" s="215">
        <f>_xlfn.STDEV.P(U56:U69)</f>
        <v>0.10742298079779035</v>
      </c>
      <c r="V71" s="99"/>
      <c r="W71" s="215">
        <f>_xlfn.STDEV.P(W56:W69)</f>
        <v>0.1401020413210179</v>
      </c>
      <c r="X71" s="99"/>
      <c r="Y71" s="215">
        <f>_xlfn.STDEV.P(Y56:Y68)</f>
        <v>0.11409149799731351</v>
      </c>
      <c r="Z71" s="99"/>
      <c r="AA71" s="152"/>
      <c r="AB71" s="162"/>
    </row>
    <row r="72" spans="1:28" ht="15" customHeight="1" thickBot="1" thickTop="1">
      <c r="A72" s="334" t="s">
        <v>75</v>
      </c>
      <c r="B72" s="335"/>
      <c r="C72" s="119"/>
      <c r="D72" s="107"/>
      <c r="E72" s="198">
        <f>(E69-E56)/($B$69-$B$56)</f>
        <v>0.038461538461538464</v>
      </c>
      <c r="F72" s="107"/>
      <c r="G72" s="198">
        <f>SLOPE(G56:G69,$B$56:$B$69)</f>
        <v>-0.015705128205128205</v>
      </c>
      <c r="H72" s="107"/>
      <c r="I72" s="211">
        <f>SLOPE(I56:I69,$B$56:$B$69)</f>
        <v>-0.015705128205128205</v>
      </c>
      <c r="J72" s="121"/>
      <c r="K72" s="107"/>
      <c r="L72" s="198">
        <f>(L68-L56)/($B$17-$B$5)</f>
        <v>-0.005208333333333333</v>
      </c>
      <c r="M72" s="107"/>
      <c r="N72" s="198">
        <f>(N68-N56)/($B$17-$B$5)</f>
        <v>0.078125</v>
      </c>
      <c r="O72" s="107"/>
      <c r="P72" s="198">
        <f>(P68-P56)/($B$17-$B$5)</f>
        <v>0.015224358974358976</v>
      </c>
      <c r="Q72" s="107"/>
      <c r="R72" s="122"/>
      <c r="S72" s="199"/>
      <c r="T72" s="107"/>
      <c r="U72" s="198">
        <f>(U67-U56)/($B$16-$B$5)</f>
        <v>0.01748251748251748</v>
      </c>
      <c r="V72" s="107"/>
      <c r="W72" s="198">
        <f>(W67-W56)/($B$16-$B$5)</f>
        <v>-0.010989010989010985</v>
      </c>
      <c r="X72" s="107"/>
      <c r="Y72" s="198">
        <f>(Y67-Y56)/($B$16-$B$5)</f>
        <v>-0.0034965034965034943</v>
      </c>
      <c r="Z72" s="107"/>
      <c r="AA72" s="130"/>
      <c r="AB72" s="162"/>
    </row>
    <row r="73" spans="1:28" ht="15" customHeight="1">
      <c r="A73" s="336" t="s">
        <v>11</v>
      </c>
      <c r="B73" s="280" t="s">
        <v>1</v>
      </c>
      <c r="C73" s="200">
        <v>35</v>
      </c>
      <c r="D73" s="201">
        <v>31</v>
      </c>
      <c r="E73" s="202">
        <f>D73/C73</f>
        <v>0.8857142857142857</v>
      </c>
      <c r="F73" s="201">
        <v>4</v>
      </c>
      <c r="G73" s="202">
        <f>F73/C73</f>
        <v>0.11428571428571428</v>
      </c>
      <c r="H73" s="201">
        <v>4</v>
      </c>
      <c r="I73" s="203">
        <f>H73/C73</f>
        <v>0.11428571428571428</v>
      </c>
      <c r="J73" s="204">
        <f>C73</f>
        <v>35</v>
      </c>
      <c r="K73" s="22">
        <v>30</v>
      </c>
      <c r="L73" s="205">
        <f>K73/J73</f>
        <v>0.8571428571428571</v>
      </c>
      <c r="M73" s="22">
        <f t="shared" si="17"/>
        <v>1</v>
      </c>
      <c r="N73" s="205">
        <f>M73/C73</f>
        <v>0.02857142857142857</v>
      </c>
      <c r="O73" s="22">
        <v>5</v>
      </c>
      <c r="P73" s="205">
        <v>0.14285714285714288</v>
      </c>
      <c r="Q73" s="22">
        <v>0</v>
      </c>
      <c r="R73" s="206">
        <v>0</v>
      </c>
      <c r="S73" s="207">
        <v>35</v>
      </c>
      <c r="T73" s="22">
        <v>28</v>
      </c>
      <c r="U73" s="208">
        <v>0.8</v>
      </c>
      <c r="V73" s="22">
        <f aca="true" t="shared" si="38" ref="V73:V83">K73-T73</f>
        <v>2</v>
      </c>
      <c r="W73" s="208">
        <f t="shared" si="20"/>
        <v>0.06666666666666667</v>
      </c>
      <c r="X73" s="22">
        <f>V73+O73</f>
        <v>7</v>
      </c>
      <c r="Y73" s="208">
        <f>X73/S73</f>
        <v>0.2</v>
      </c>
      <c r="Z73" s="22">
        <v>0</v>
      </c>
      <c r="AA73" s="209">
        <v>0</v>
      </c>
      <c r="AB73" s="162"/>
    </row>
    <row r="74" spans="1:28" ht="15" customHeight="1">
      <c r="A74" s="336"/>
      <c r="B74" s="276" t="s">
        <v>2</v>
      </c>
      <c r="C74" s="171">
        <v>28</v>
      </c>
      <c r="D74" s="172">
        <v>24</v>
      </c>
      <c r="E74" s="202">
        <f aca="true" t="shared" si="39" ref="E74:E86">D74/C74</f>
        <v>0.8571428571428571</v>
      </c>
      <c r="F74" s="172">
        <v>4</v>
      </c>
      <c r="G74" s="202">
        <f aca="true" t="shared" si="40" ref="G74:G86">F74/C74</f>
        <v>0.14285714285714285</v>
      </c>
      <c r="H74" s="172">
        <v>4</v>
      </c>
      <c r="I74" s="203">
        <f aca="true" t="shared" si="41" ref="I74:I86">H74/C74</f>
        <v>0.14285714285714285</v>
      </c>
      <c r="J74" s="204">
        <f aca="true" t="shared" si="42" ref="J74:J86">C74</f>
        <v>28</v>
      </c>
      <c r="K74" s="3">
        <v>22</v>
      </c>
      <c r="L74" s="205">
        <f aca="true" t="shared" si="43" ref="L74:L85">K74/J74</f>
        <v>0.7857142857142857</v>
      </c>
      <c r="M74" s="3">
        <f t="shared" si="17"/>
        <v>2</v>
      </c>
      <c r="N74" s="205">
        <f aca="true" t="shared" si="44" ref="N74:N85">M74/C74</f>
        <v>0.07142857142857142</v>
      </c>
      <c r="O74" s="3">
        <v>6</v>
      </c>
      <c r="P74" s="176">
        <v>0.21428571428571427</v>
      </c>
      <c r="Q74" s="3">
        <v>0</v>
      </c>
      <c r="R74" s="177">
        <v>0</v>
      </c>
      <c r="S74" s="178">
        <v>28</v>
      </c>
      <c r="T74" s="3">
        <v>20</v>
      </c>
      <c r="U74" s="179">
        <v>0.7142857142857143</v>
      </c>
      <c r="V74" s="3">
        <f t="shared" si="38"/>
        <v>2</v>
      </c>
      <c r="W74" s="179">
        <f t="shared" si="20"/>
        <v>0.09090909090909091</v>
      </c>
      <c r="X74" s="22">
        <f aca="true" t="shared" si="45" ref="X74:X84">V74+O74</f>
        <v>8</v>
      </c>
      <c r="Y74" s="208">
        <f aca="true" t="shared" si="46" ref="Y74:Y84">X74/S74</f>
        <v>0.2857142857142857</v>
      </c>
      <c r="Z74" s="3">
        <v>0</v>
      </c>
      <c r="AA74" s="180">
        <v>0</v>
      </c>
      <c r="AB74" s="162"/>
    </row>
    <row r="75" spans="1:28" ht="15" customHeight="1">
      <c r="A75" s="336"/>
      <c r="B75" s="276" t="s">
        <v>3</v>
      </c>
      <c r="C75" s="171">
        <v>28</v>
      </c>
      <c r="D75" s="172">
        <v>24</v>
      </c>
      <c r="E75" s="202">
        <f t="shared" si="39"/>
        <v>0.8571428571428571</v>
      </c>
      <c r="F75" s="172">
        <v>4</v>
      </c>
      <c r="G75" s="202">
        <f t="shared" si="40"/>
        <v>0.14285714285714285</v>
      </c>
      <c r="H75" s="172">
        <v>4</v>
      </c>
      <c r="I75" s="203">
        <f t="shared" si="41"/>
        <v>0.14285714285714285</v>
      </c>
      <c r="J75" s="204">
        <f t="shared" si="42"/>
        <v>28</v>
      </c>
      <c r="K75" s="3">
        <v>22</v>
      </c>
      <c r="L75" s="205">
        <f t="shared" si="43"/>
        <v>0.7857142857142857</v>
      </c>
      <c r="M75" s="3">
        <f t="shared" si="17"/>
        <v>2</v>
      </c>
      <c r="N75" s="205">
        <f t="shared" si="44"/>
        <v>0.07142857142857142</v>
      </c>
      <c r="O75" s="3">
        <v>6</v>
      </c>
      <c r="P75" s="176">
        <v>0.21428571428571427</v>
      </c>
      <c r="Q75" s="3">
        <v>0</v>
      </c>
      <c r="R75" s="177">
        <v>0</v>
      </c>
      <c r="S75" s="178">
        <v>28</v>
      </c>
      <c r="T75" s="3">
        <v>17</v>
      </c>
      <c r="U75" s="179">
        <v>0.6071428571428572</v>
      </c>
      <c r="V75" s="3">
        <f t="shared" si="38"/>
        <v>5</v>
      </c>
      <c r="W75" s="179">
        <f t="shared" si="20"/>
        <v>0.22727272727272727</v>
      </c>
      <c r="X75" s="22">
        <f t="shared" si="45"/>
        <v>11</v>
      </c>
      <c r="Y75" s="208">
        <f t="shared" si="46"/>
        <v>0.39285714285714285</v>
      </c>
      <c r="Z75" s="3">
        <v>0</v>
      </c>
      <c r="AA75" s="180">
        <v>0</v>
      </c>
      <c r="AB75" s="162"/>
    </row>
    <row r="76" spans="1:28" ht="15" customHeight="1">
      <c r="A76" s="336"/>
      <c r="B76" s="276" t="s">
        <v>4</v>
      </c>
      <c r="C76" s="171">
        <v>12</v>
      </c>
      <c r="D76" s="172">
        <v>12</v>
      </c>
      <c r="E76" s="202">
        <f t="shared" si="39"/>
        <v>1</v>
      </c>
      <c r="F76" s="172">
        <v>0</v>
      </c>
      <c r="G76" s="202">
        <f t="shared" si="40"/>
        <v>0</v>
      </c>
      <c r="H76" s="172">
        <v>0</v>
      </c>
      <c r="I76" s="203">
        <f t="shared" si="41"/>
        <v>0</v>
      </c>
      <c r="J76" s="204">
        <f t="shared" si="42"/>
        <v>12</v>
      </c>
      <c r="K76" s="3">
        <v>12</v>
      </c>
      <c r="L76" s="205">
        <f t="shared" si="43"/>
        <v>1</v>
      </c>
      <c r="M76" s="3">
        <f t="shared" si="17"/>
        <v>0</v>
      </c>
      <c r="N76" s="205">
        <f t="shared" si="44"/>
        <v>0</v>
      </c>
      <c r="O76" s="3">
        <v>0</v>
      </c>
      <c r="P76" s="176">
        <v>0</v>
      </c>
      <c r="Q76" s="3">
        <v>0</v>
      </c>
      <c r="R76" s="177">
        <v>0</v>
      </c>
      <c r="S76" s="178">
        <v>12</v>
      </c>
      <c r="T76" s="3">
        <v>11</v>
      </c>
      <c r="U76" s="179">
        <v>0.9166666666666667</v>
      </c>
      <c r="V76" s="3">
        <f t="shared" si="38"/>
        <v>1</v>
      </c>
      <c r="W76" s="179">
        <f t="shared" si="20"/>
        <v>0.08333333333333333</v>
      </c>
      <c r="X76" s="22">
        <f t="shared" si="45"/>
        <v>1</v>
      </c>
      <c r="Y76" s="208">
        <f t="shared" si="46"/>
        <v>0.08333333333333333</v>
      </c>
      <c r="Z76" s="3">
        <v>0</v>
      </c>
      <c r="AA76" s="180">
        <v>0</v>
      </c>
      <c r="AB76" s="162"/>
    </row>
    <row r="77" spans="1:28" ht="15" customHeight="1">
      <c r="A77" s="336"/>
      <c r="B77" s="276" t="s">
        <v>5</v>
      </c>
      <c r="C77" s="171">
        <v>22</v>
      </c>
      <c r="D77" s="172">
        <v>17</v>
      </c>
      <c r="E77" s="202">
        <f t="shared" si="39"/>
        <v>0.7727272727272727</v>
      </c>
      <c r="F77" s="172">
        <v>5</v>
      </c>
      <c r="G77" s="202">
        <f t="shared" si="40"/>
        <v>0.22727272727272727</v>
      </c>
      <c r="H77" s="172">
        <v>5</v>
      </c>
      <c r="I77" s="203">
        <f t="shared" si="41"/>
        <v>0.22727272727272727</v>
      </c>
      <c r="J77" s="204">
        <f t="shared" si="42"/>
        <v>22</v>
      </c>
      <c r="K77" s="3">
        <v>18</v>
      </c>
      <c r="L77" s="205">
        <f t="shared" si="43"/>
        <v>0.8181818181818182</v>
      </c>
      <c r="M77" s="218">
        <f t="shared" si="17"/>
        <v>-1</v>
      </c>
      <c r="N77" s="214">
        <f t="shared" si="44"/>
        <v>-0.045454545454545456</v>
      </c>
      <c r="O77" s="3">
        <v>4</v>
      </c>
      <c r="P77" s="176">
        <v>0.18181818181818182</v>
      </c>
      <c r="Q77" s="3">
        <v>0</v>
      </c>
      <c r="R77" s="177">
        <v>0</v>
      </c>
      <c r="S77" s="178">
        <v>22</v>
      </c>
      <c r="T77" s="3">
        <v>18</v>
      </c>
      <c r="U77" s="179">
        <v>0.8181818181818181</v>
      </c>
      <c r="V77" s="3">
        <f t="shared" si="38"/>
        <v>0</v>
      </c>
      <c r="W77" s="179">
        <f t="shared" si="20"/>
        <v>0</v>
      </c>
      <c r="X77" s="22">
        <f t="shared" si="45"/>
        <v>4</v>
      </c>
      <c r="Y77" s="208">
        <f t="shared" si="46"/>
        <v>0.18181818181818182</v>
      </c>
      <c r="Z77" s="3">
        <v>0</v>
      </c>
      <c r="AA77" s="180">
        <v>0</v>
      </c>
      <c r="AB77" s="162"/>
    </row>
    <row r="78" spans="1:28" ht="15" customHeight="1">
      <c r="A78" s="336"/>
      <c r="B78" s="276" t="s">
        <v>6</v>
      </c>
      <c r="C78" s="171">
        <v>32</v>
      </c>
      <c r="D78" s="172">
        <v>26</v>
      </c>
      <c r="E78" s="202">
        <f t="shared" si="39"/>
        <v>0.8125</v>
      </c>
      <c r="F78" s="172">
        <v>6</v>
      </c>
      <c r="G78" s="202">
        <f t="shared" si="40"/>
        <v>0.1875</v>
      </c>
      <c r="H78" s="172">
        <v>6</v>
      </c>
      <c r="I78" s="203">
        <f t="shared" si="41"/>
        <v>0.1875</v>
      </c>
      <c r="J78" s="204">
        <f t="shared" si="42"/>
        <v>32</v>
      </c>
      <c r="K78" s="3">
        <v>23</v>
      </c>
      <c r="L78" s="205">
        <f t="shared" si="43"/>
        <v>0.71875</v>
      </c>
      <c r="M78" s="3">
        <f t="shared" si="17"/>
        <v>3</v>
      </c>
      <c r="N78" s="205">
        <f t="shared" si="44"/>
        <v>0.09375</v>
      </c>
      <c r="O78" s="3">
        <v>9</v>
      </c>
      <c r="P78" s="176">
        <v>0.28125</v>
      </c>
      <c r="Q78" s="3">
        <v>0</v>
      </c>
      <c r="R78" s="177">
        <v>0</v>
      </c>
      <c r="S78" s="178">
        <v>32</v>
      </c>
      <c r="T78" s="3">
        <v>19</v>
      </c>
      <c r="U78" s="179">
        <v>0.59375</v>
      </c>
      <c r="V78" s="3">
        <f t="shared" si="38"/>
        <v>4</v>
      </c>
      <c r="W78" s="179">
        <f t="shared" si="20"/>
        <v>0.17391304347826086</v>
      </c>
      <c r="X78" s="22">
        <f t="shared" si="45"/>
        <v>13</v>
      </c>
      <c r="Y78" s="208">
        <f t="shared" si="46"/>
        <v>0.40625</v>
      </c>
      <c r="Z78" s="3">
        <v>0</v>
      </c>
      <c r="AA78" s="180">
        <v>0</v>
      </c>
      <c r="AB78" s="162"/>
    </row>
    <row r="79" spans="1:28" ht="15" customHeight="1">
      <c r="A79" s="336"/>
      <c r="B79" s="276" t="s">
        <v>7</v>
      </c>
      <c r="C79" s="171">
        <v>28</v>
      </c>
      <c r="D79" s="172">
        <v>25</v>
      </c>
      <c r="E79" s="202">
        <f t="shared" si="39"/>
        <v>0.8928571428571429</v>
      </c>
      <c r="F79" s="172">
        <v>3</v>
      </c>
      <c r="G79" s="202">
        <f t="shared" si="40"/>
        <v>0.10714285714285714</v>
      </c>
      <c r="H79" s="172">
        <v>3</v>
      </c>
      <c r="I79" s="203">
        <f t="shared" si="41"/>
        <v>0.10714285714285714</v>
      </c>
      <c r="J79" s="204">
        <f t="shared" si="42"/>
        <v>28</v>
      </c>
      <c r="K79" s="3">
        <v>22</v>
      </c>
      <c r="L79" s="205">
        <f t="shared" si="43"/>
        <v>0.7857142857142857</v>
      </c>
      <c r="M79" s="3">
        <f t="shared" si="17"/>
        <v>3</v>
      </c>
      <c r="N79" s="205">
        <f t="shared" si="44"/>
        <v>0.10714285714285714</v>
      </c>
      <c r="O79" s="3">
        <v>6</v>
      </c>
      <c r="P79" s="176">
        <v>0.21428571428571427</v>
      </c>
      <c r="Q79" s="3">
        <v>0</v>
      </c>
      <c r="R79" s="177">
        <v>0</v>
      </c>
      <c r="S79" s="178">
        <v>28</v>
      </c>
      <c r="T79" s="3">
        <v>22</v>
      </c>
      <c r="U79" s="179">
        <v>0.7857142857142857</v>
      </c>
      <c r="V79" s="3">
        <f t="shared" si="38"/>
        <v>0</v>
      </c>
      <c r="W79" s="179">
        <f t="shared" si="20"/>
        <v>0</v>
      </c>
      <c r="X79" s="22">
        <f t="shared" si="45"/>
        <v>6</v>
      </c>
      <c r="Y79" s="208">
        <f t="shared" si="46"/>
        <v>0.21428571428571427</v>
      </c>
      <c r="Z79" s="3">
        <v>0</v>
      </c>
      <c r="AA79" s="180">
        <v>0</v>
      </c>
      <c r="AB79" s="162"/>
    </row>
    <row r="80" spans="1:28" ht="15" customHeight="1">
      <c r="A80" s="336"/>
      <c r="B80" s="277">
        <v>2007</v>
      </c>
      <c r="C80" s="171">
        <v>36</v>
      </c>
      <c r="D80" s="172">
        <v>34</v>
      </c>
      <c r="E80" s="202">
        <f t="shared" si="39"/>
        <v>0.9444444444444444</v>
      </c>
      <c r="F80" s="172">
        <v>2</v>
      </c>
      <c r="G80" s="202">
        <f t="shared" si="40"/>
        <v>0.05555555555555555</v>
      </c>
      <c r="H80" s="172">
        <v>2</v>
      </c>
      <c r="I80" s="203">
        <f t="shared" si="41"/>
        <v>0.05555555555555555</v>
      </c>
      <c r="J80" s="204">
        <f t="shared" si="42"/>
        <v>36</v>
      </c>
      <c r="K80" s="3">
        <v>29</v>
      </c>
      <c r="L80" s="205">
        <f t="shared" si="43"/>
        <v>0.8055555555555556</v>
      </c>
      <c r="M80" s="3">
        <f t="shared" si="17"/>
        <v>5</v>
      </c>
      <c r="N80" s="205">
        <f t="shared" si="44"/>
        <v>0.1388888888888889</v>
      </c>
      <c r="O80" s="3">
        <v>7</v>
      </c>
      <c r="P80" s="176">
        <v>0.19444444444444448</v>
      </c>
      <c r="Q80" s="3">
        <v>0</v>
      </c>
      <c r="R80" s="177">
        <v>0</v>
      </c>
      <c r="S80" s="178">
        <v>36</v>
      </c>
      <c r="T80" s="3">
        <v>25</v>
      </c>
      <c r="U80" s="179">
        <v>0.6944444444444444</v>
      </c>
      <c r="V80" s="3">
        <f t="shared" si="38"/>
        <v>4</v>
      </c>
      <c r="W80" s="179">
        <f t="shared" si="20"/>
        <v>0.13793103448275862</v>
      </c>
      <c r="X80" s="22">
        <f t="shared" si="45"/>
        <v>11</v>
      </c>
      <c r="Y80" s="208">
        <f t="shared" si="46"/>
        <v>0.3055555555555556</v>
      </c>
      <c r="Z80" s="3">
        <v>0</v>
      </c>
      <c r="AA80" s="180">
        <v>0</v>
      </c>
      <c r="AB80" s="162"/>
    </row>
    <row r="81" spans="1:28" ht="15" customHeight="1">
      <c r="A81" s="336"/>
      <c r="B81" s="277">
        <v>2008</v>
      </c>
      <c r="C81" s="171">
        <v>42</v>
      </c>
      <c r="D81" s="172">
        <v>35</v>
      </c>
      <c r="E81" s="202">
        <f t="shared" si="39"/>
        <v>0.8333333333333334</v>
      </c>
      <c r="F81" s="172">
        <v>7</v>
      </c>
      <c r="G81" s="202">
        <f t="shared" si="40"/>
        <v>0.16666666666666666</v>
      </c>
      <c r="H81" s="172">
        <v>7</v>
      </c>
      <c r="I81" s="203">
        <f t="shared" si="41"/>
        <v>0.16666666666666666</v>
      </c>
      <c r="J81" s="204">
        <f t="shared" si="42"/>
        <v>42</v>
      </c>
      <c r="K81" s="3">
        <v>33</v>
      </c>
      <c r="L81" s="205">
        <f t="shared" si="43"/>
        <v>0.7857142857142857</v>
      </c>
      <c r="M81" s="3">
        <f t="shared" si="17"/>
        <v>2</v>
      </c>
      <c r="N81" s="205">
        <f t="shared" si="44"/>
        <v>0.047619047619047616</v>
      </c>
      <c r="O81" s="3">
        <v>9</v>
      </c>
      <c r="P81" s="176">
        <v>0.21428571428571427</v>
      </c>
      <c r="Q81" s="3">
        <v>0</v>
      </c>
      <c r="R81" s="177">
        <v>0</v>
      </c>
      <c r="S81" s="178">
        <v>42</v>
      </c>
      <c r="T81" s="3">
        <v>28</v>
      </c>
      <c r="U81" s="179">
        <v>0.6666666666666665</v>
      </c>
      <c r="V81" s="3">
        <f t="shared" si="38"/>
        <v>5</v>
      </c>
      <c r="W81" s="179">
        <f t="shared" si="20"/>
        <v>0.15151515151515152</v>
      </c>
      <c r="X81" s="22">
        <f t="shared" si="45"/>
        <v>14</v>
      </c>
      <c r="Y81" s="208">
        <f t="shared" si="46"/>
        <v>0.3333333333333333</v>
      </c>
      <c r="Z81" s="3">
        <v>0</v>
      </c>
      <c r="AA81" s="180">
        <v>0</v>
      </c>
      <c r="AB81" s="162"/>
    </row>
    <row r="82" spans="1:28" ht="15" customHeight="1">
      <c r="A82" s="336"/>
      <c r="B82" s="277">
        <v>2009</v>
      </c>
      <c r="C82" s="171">
        <v>38</v>
      </c>
      <c r="D82" s="172">
        <v>32</v>
      </c>
      <c r="E82" s="202">
        <f t="shared" si="39"/>
        <v>0.8421052631578947</v>
      </c>
      <c r="F82" s="172">
        <v>6</v>
      </c>
      <c r="G82" s="202">
        <f t="shared" si="40"/>
        <v>0.15789473684210525</v>
      </c>
      <c r="H82" s="172">
        <v>6</v>
      </c>
      <c r="I82" s="203">
        <f t="shared" si="41"/>
        <v>0.15789473684210525</v>
      </c>
      <c r="J82" s="204">
        <f t="shared" si="42"/>
        <v>38</v>
      </c>
      <c r="K82" s="3">
        <v>25</v>
      </c>
      <c r="L82" s="205">
        <f t="shared" si="43"/>
        <v>0.6578947368421053</v>
      </c>
      <c r="M82" s="3">
        <f t="shared" si="17"/>
        <v>7</v>
      </c>
      <c r="N82" s="205">
        <f t="shared" si="44"/>
        <v>0.18421052631578946</v>
      </c>
      <c r="O82" s="3">
        <v>13</v>
      </c>
      <c r="P82" s="176">
        <v>0.34210526315789475</v>
      </c>
      <c r="Q82" s="3">
        <v>0</v>
      </c>
      <c r="R82" s="177">
        <v>0</v>
      </c>
      <c r="S82" s="178">
        <v>38</v>
      </c>
      <c r="T82" s="3">
        <v>21</v>
      </c>
      <c r="U82" s="179">
        <v>0.5526315789473685</v>
      </c>
      <c r="V82" s="3">
        <f t="shared" si="38"/>
        <v>4</v>
      </c>
      <c r="W82" s="179">
        <f t="shared" si="20"/>
        <v>0.16</v>
      </c>
      <c r="X82" s="22">
        <f t="shared" si="45"/>
        <v>17</v>
      </c>
      <c r="Y82" s="208">
        <f t="shared" si="46"/>
        <v>0.4473684210526316</v>
      </c>
      <c r="Z82" s="3">
        <v>0</v>
      </c>
      <c r="AA82" s="180">
        <v>0</v>
      </c>
      <c r="AB82" s="162"/>
    </row>
    <row r="83" spans="1:28" ht="15" customHeight="1">
      <c r="A83" s="336"/>
      <c r="B83" s="277">
        <v>2010</v>
      </c>
      <c r="C83" s="171">
        <v>34</v>
      </c>
      <c r="D83" s="172">
        <v>30</v>
      </c>
      <c r="E83" s="202">
        <f t="shared" si="39"/>
        <v>0.8823529411764706</v>
      </c>
      <c r="F83" s="172">
        <v>4</v>
      </c>
      <c r="G83" s="202">
        <f t="shared" si="40"/>
        <v>0.11764705882352941</v>
      </c>
      <c r="H83" s="172">
        <v>4</v>
      </c>
      <c r="I83" s="203">
        <f t="shared" si="41"/>
        <v>0.11764705882352941</v>
      </c>
      <c r="J83" s="204">
        <f t="shared" si="42"/>
        <v>34</v>
      </c>
      <c r="K83" s="3">
        <v>29</v>
      </c>
      <c r="L83" s="205">
        <f t="shared" si="43"/>
        <v>0.8529411764705882</v>
      </c>
      <c r="M83" s="3">
        <f t="shared" si="17"/>
        <v>1</v>
      </c>
      <c r="N83" s="205">
        <f t="shared" si="44"/>
        <v>0.029411764705882353</v>
      </c>
      <c r="O83" s="3">
        <v>5</v>
      </c>
      <c r="P83" s="176">
        <v>0.14705882352941177</v>
      </c>
      <c r="Q83" s="3">
        <v>0</v>
      </c>
      <c r="R83" s="177">
        <v>0</v>
      </c>
      <c r="S83" s="178">
        <v>34</v>
      </c>
      <c r="T83" s="3">
        <v>27</v>
      </c>
      <c r="U83" s="179">
        <v>0.7941176470588235</v>
      </c>
      <c r="V83" s="3">
        <f t="shared" si="38"/>
        <v>2</v>
      </c>
      <c r="W83" s="179">
        <f t="shared" si="20"/>
        <v>0.06896551724137931</v>
      </c>
      <c r="X83" s="22">
        <f t="shared" si="45"/>
        <v>7</v>
      </c>
      <c r="Y83" s="208">
        <f t="shared" si="46"/>
        <v>0.20588235294117646</v>
      </c>
      <c r="Z83" s="3">
        <v>0</v>
      </c>
      <c r="AA83" s="180">
        <v>0</v>
      </c>
      <c r="AB83" s="162"/>
    </row>
    <row r="84" spans="1:28" ht="15" customHeight="1">
      <c r="A84" s="336"/>
      <c r="B84" s="277">
        <v>2011</v>
      </c>
      <c r="C84" s="171">
        <v>35</v>
      </c>
      <c r="D84" s="172">
        <v>31</v>
      </c>
      <c r="E84" s="202">
        <f t="shared" si="39"/>
        <v>0.8857142857142857</v>
      </c>
      <c r="F84" s="172">
        <v>4</v>
      </c>
      <c r="G84" s="202">
        <f t="shared" si="40"/>
        <v>0.11428571428571428</v>
      </c>
      <c r="H84" s="172">
        <v>4</v>
      </c>
      <c r="I84" s="203">
        <f t="shared" si="41"/>
        <v>0.11428571428571428</v>
      </c>
      <c r="J84" s="204">
        <f t="shared" si="42"/>
        <v>35</v>
      </c>
      <c r="K84" s="3">
        <v>31</v>
      </c>
      <c r="L84" s="205">
        <f t="shared" si="43"/>
        <v>0.8857142857142857</v>
      </c>
      <c r="M84" s="3">
        <f t="shared" si="17"/>
        <v>0</v>
      </c>
      <c r="N84" s="205">
        <f t="shared" si="44"/>
        <v>0</v>
      </c>
      <c r="O84" s="3">
        <v>4</v>
      </c>
      <c r="P84" s="176">
        <v>0.11428571428571428</v>
      </c>
      <c r="Q84" s="3">
        <v>0</v>
      </c>
      <c r="R84" s="177">
        <v>0</v>
      </c>
      <c r="S84" s="178">
        <v>35</v>
      </c>
      <c r="T84" s="3">
        <v>31</v>
      </c>
      <c r="U84" s="179">
        <v>0.8857142857142857</v>
      </c>
      <c r="V84" s="3">
        <v>4</v>
      </c>
      <c r="W84" s="179">
        <v>0.11428571428571428</v>
      </c>
      <c r="X84" s="22">
        <f t="shared" si="45"/>
        <v>8</v>
      </c>
      <c r="Y84" s="208">
        <f t="shared" si="46"/>
        <v>0.22857142857142856</v>
      </c>
      <c r="Z84" s="3">
        <v>0</v>
      </c>
      <c r="AA84" s="180">
        <v>0</v>
      </c>
      <c r="AB84" s="162"/>
    </row>
    <row r="85" spans="1:28" ht="15" customHeight="1">
      <c r="A85" s="336"/>
      <c r="B85" s="281">
        <v>2012</v>
      </c>
      <c r="C85" s="210">
        <v>34</v>
      </c>
      <c r="D85" s="182">
        <v>31</v>
      </c>
      <c r="E85" s="202">
        <f t="shared" si="39"/>
        <v>0.9117647058823529</v>
      </c>
      <c r="F85" s="182">
        <v>3</v>
      </c>
      <c r="G85" s="202">
        <f t="shared" si="40"/>
        <v>0.08823529411764706</v>
      </c>
      <c r="H85" s="182">
        <v>3</v>
      </c>
      <c r="I85" s="203">
        <f t="shared" si="41"/>
        <v>0.08823529411764706</v>
      </c>
      <c r="J85" s="204">
        <f t="shared" si="42"/>
        <v>34</v>
      </c>
      <c r="K85" s="91">
        <v>25</v>
      </c>
      <c r="L85" s="205">
        <f t="shared" si="43"/>
        <v>0.7352941176470589</v>
      </c>
      <c r="M85" s="91">
        <v>9</v>
      </c>
      <c r="N85" s="205">
        <f t="shared" si="44"/>
        <v>0.2647058823529412</v>
      </c>
      <c r="O85" s="91">
        <v>12</v>
      </c>
      <c r="P85" s="186">
        <v>0.3529</v>
      </c>
      <c r="Q85" s="91">
        <v>0</v>
      </c>
      <c r="R85" s="187">
        <v>0</v>
      </c>
      <c r="S85" s="188">
        <v>34</v>
      </c>
      <c r="T85" s="91"/>
      <c r="U85" s="189"/>
      <c r="V85" s="91"/>
      <c r="W85" s="189"/>
      <c r="X85" s="91"/>
      <c r="Y85" s="189"/>
      <c r="Z85" s="91">
        <v>34</v>
      </c>
      <c r="AA85" s="190">
        <v>1</v>
      </c>
      <c r="AB85" s="162"/>
    </row>
    <row r="86" spans="1:28" ht="15" customHeight="1" thickBot="1">
      <c r="A86" s="336"/>
      <c r="B86" s="270">
        <v>2013</v>
      </c>
      <c r="C86" s="219">
        <v>52</v>
      </c>
      <c r="D86" s="220">
        <v>49</v>
      </c>
      <c r="E86" s="202">
        <f t="shared" si="39"/>
        <v>0.9423076923076923</v>
      </c>
      <c r="F86" s="220">
        <v>3</v>
      </c>
      <c r="G86" s="202">
        <f t="shared" si="40"/>
        <v>0.057692307692307696</v>
      </c>
      <c r="H86" s="220">
        <v>3</v>
      </c>
      <c r="I86" s="203">
        <f t="shared" si="41"/>
        <v>0.057692307692307696</v>
      </c>
      <c r="J86" s="204">
        <f t="shared" si="42"/>
        <v>52</v>
      </c>
      <c r="K86" s="54"/>
      <c r="L86" s="221"/>
      <c r="M86" s="54"/>
      <c r="N86" s="221"/>
      <c r="O86" s="54"/>
      <c r="P86" s="221"/>
      <c r="Q86" s="54">
        <v>52</v>
      </c>
      <c r="R86" s="222">
        <f>Q86/J86</f>
        <v>1</v>
      </c>
      <c r="S86" s="223">
        <f>J86</f>
        <v>52</v>
      </c>
      <c r="T86" s="54"/>
      <c r="U86" s="224"/>
      <c r="V86" s="54"/>
      <c r="W86" s="224"/>
      <c r="X86" s="54"/>
      <c r="Y86" s="224"/>
      <c r="Z86" s="54">
        <v>52</v>
      </c>
      <c r="AA86" s="225">
        <f>Z86/S86</f>
        <v>1</v>
      </c>
      <c r="AB86" s="162"/>
    </row>
    <row r="87" spans="1:28" ht="15" customHeight="1" thickBot="1">
      <c r="A87" s="330" t="s">
        <v>77</v>
      </c>
      <c r="B87" s="331"/>
      <c r="C87" s="98"/>
      <c r="D87" s="99"/>
      <c r="E87" s="226">
        <f>AVERAGE(E73:E86)</f>
        <v>0.880007648685778</v>
      </c>
      <c r="F87" s="99"/>
      <c r="G87" s="226">
        <f>AVERAGE(G73:G86)</f>
        <v>0.11999235131422216</v>
      </c>
      <c r="H87" s="99"/>
      <c r="I87" s="227">
        <f>AVERAGE(I73:I86)</f>
        <v>0.11999235131422216</v>
      </c>
      <c r="J87" s="102"/>
      <c r="K87" s="103"/>
      <c r="L87" s="226">
        <f>AVERAGE(L73:L86)</f>
        <v>0.8057178223393393</v>
      </c>
      <c r="M87" s="99"/>
      <c r="N87" s="226">
        <f>AVERAGE(N73:N86)</f>
        <v>0.07628484561534096</v>
      </c>
      <c r="O87" s="99"/>
      <c r="P87" s="226">
        <f>AVERAGE(P73:P86)</f>
        <v>0.20106634055658823</v>
      </c>
      <c r="Q87" s="99"/>
      <c r="R87" s="104"/>
      <c r="S87" s="217"/>
      <c r="T87" s="99"/>
      <c r="U87" s="226">
        <f>AVERAGE(U73:U86)</f>
        <v>0.7357763304019108</v>
      </c>
      <c r="V87" s="99"/>
      <c r="W87" s="226">
        <f>AVERAGE(W73:W86)</f>
        <v>0.10623268993209023</v>
      </c>
      <c r="X87" s="99"/>
      <c r="Y87" s="226">
        <f>AVERAGE(Y73:Y85)</f>
        <v>0.2737474791218986</v>
      </c>
      <c r="Z87" s="99"/>
      <c r="AA87" s="152"/>
      <c r="AB87" s="162"/>
    </row>
    <row r="88" spans="1:28" ht="15" customHeight="1" thickBot="1" thickTop="1">
      <c r="A88" s="332" t="s">
        <v>71</v>
      </c>
      <c r="B88" s="333"/>
      <c r="C88" s="80"/>
      <c r="D88" s="74"/>
      <c r="E88" s="195">
        <f>_xlfn.STDEV.P(E73:E86)</f>
        <v>0.05631724810147465</v>
      </c>
      <c r="F88" s="74"/>
      <c r="G88" s="195">
        <f>_xlfn.STDEV.P(G73:G86)</f>
        <v>0.05631724810147463</v>
      </c>
      <c r="H88" s="74"/>
      <c r="I88" s="196">
        <f>_xlfn.STDEV.P(I73:I86)</f>
        <v>0.05631724810147463</v>
      </c>
      <c r="J88" s="73"/>
      <c r="K88" s="74"/>
      <c r="L88" s="195">
        <f>_xlfn.STDEV.P(L73:L86)</f>
        <v>0.08093211135688444</v>
      </c>
      <c r="M88" s="74"/>
      <c r="N88" s="195">
        <f>_xlfn.STDEV.P(N73:N86)</f>
        <v>0.08044527031040555</v>
      </c>
      <c r="O88" s="74"/>
      <c r="P88" s="195">
        <f>_xlfn.STDEV.P(P73:P86)</f>
        <v>0.0897654544454557</v>
      </c>
      <c r="Q88" s="74"/>
      <c r="R88" s="77"/>
      <c r="S88" s="197"/>
      <c r="T88" s="74"/>
      <c r="U88" s="195">
        <f>_xlfn.STDEV.P(U73:U86)</f>
        <v>0.1115130496530509</v>
      </c>
      <c r="V88" s="74"/>
      <c r="W88" s="195">
        <f>_xlfn.STDEV.P(W73:W86)</f>
        <v>0.0655277654258609</v>
      </c>
      <c r="X88" s="74"/>
      <c r="Y88" s="195">
        <f>_xlfn.STDEV.P(Y73:Y85)</f>
        <v>0.10284421041389963</v>
      </c>
      <c r="Z88" s="74"/>
      <c r="AA88" s="149"/>
      <c r="AB88" s="162"/>
    </row>
    <row r="89" spans="1:28" ht="15" customHeight="1" thickBot="1" thickTop="1">
      <c r="A89" s="334" t="s">
        <v>75</v>
      </c>
      <c r="B89" s="335"/>
      <c r="C89" s="119"/>
      <c r="D89" s="107"/>
      <c r="E89" s="198">
        <f>(E86-E73)/($B$86-$B$73)</f>
        <v>0.004353338968723586</v>
      </c>
      <c r="F89" s="107"/>
      <c r="G89" s="198">
        <f>SLOPE(G73:G86,$B$73:$B$86)</f>
        <v>-0.0069307682587204916</v>
      </c>
      <c r="H89" s="107"/>
      <c r="I89" s="211">
        <f>SLOPE(I73:I86,$B$73:$B$86)</f>
        <v>-0.0069307682587204916</v>
      </c>
      <c r="J89" s="121"/>
      <c r="K89" s="107"/>
      <c r="L89" s="198">
        <f>(L85-L73)/($B$17-$B$5)</f>
        <v>-0.010154061624649852</v>
      </c>
      <c r="M89" s="107"/>
      <c r="N89" s="198">
        <f>(N85-N73)/($B$17-$B$5)</f>
        <v>0.019677871148459383</v>
      </c>
      <c r="O89" s="107"/>
      <c r="P89" s="198">
        <f>(P85-P73)/($B$17-$B$5)</f>
        <v>0.017503571428571427</v>
      </c>
      <c r="Q89" s="107"/>
      <c r="R89" s="122"/>
      <c r="S89" s="199"/>
      <c r="T89" s="107"/>
      <c r="U89" s="198">
        <f>(U84-U73)/($B$16-$B$5)</f>
        <v>0.007792207792207784</v>
      </c>
      <c r="V89" s="107"/>
      <c r="W89" s="198">
        <f>(W84-W73)/($B$16-$B$5)</f>
        <v>0.004329004329004329</v>
      </c>
      <c r="X89" s="107"/>
      <c r="Y89" s="198">
        <f>(Y84-Y73)/($B$16-$B$5)</f>
        <v>0.0025974025974025957</v>
      </c>
      <c r="Z89" s="107"/>
      <c r="AA89" s="130"/>
      <c r="AB89" s="162"/>
    </row>
    <row r="90" spans="1:28" ht="15" customHeight="1">
      <c r="A90" s="336" t="s">
        <v>12</v>
      </c>
      <c r="B90" s="280" t="s">
        <v>1</v>
      </c>
      <c r="C90" s="200">
        <v>24</v>
      </c>
      <c r="D90" s="201">
        <v>19</v>
      </c>
      <c r="E90" s="202">
        <f>D90/C90</f>
        <v>0.7916666666666666</v>
      </c>
      <c r="F90" s="201">
        <v>5</v>
      </c>
      <c r="G90" s="202">
        <f>F90/C90</f>
        <v>0.20833333333333334</v>
      </c>
      <c r="H90" s="201">
        <v>5</v>
      </c>
      <c r="I90" s="203">
        <f>H90/C90</f>
        <v>0.20833333333333334</v>
      </c>
      <c r="J90" s="204">
        <f>C90</f>
        <v>24</v>
      </c>
      <c r="K90" s="22">
        <v>19</v>
      </c>
      <c r="L90" s="205">
        <f>K90/J90</f>
        <v>0.7916666666666666</v>
      </c>
      <c r="M90" s="22">
        <f t="shared" si="17"/>
        <v>0</v>
      </c>
      <c r="N90" s="205">
        <f>M90/C90</f>
        <v>0</v>
      </c>
      <c r="O90" s="22">
        <f>M90+F90</f>
        <v>5</v>
      </c>
      <c r="P90" s="205">
        <v>0.20833333333333331</v>
      </c>
      <c r="Q90" s="22">
        <v>0</v>
      </c>
      <c r="R90" s="206">
        <v>0</v>
      </c>
      <c r="S90" s="207">
        <v>24</v>
      </c>
      <c r="T90" s="22">
        <v>18</v>
      </c>
      <c r="U90" s="208">
        <v>0.75</v>
      </c>
      <c r="V90" s="22">
        <f aca="true" t="shared" si="47" ref="V90:V100">K90-T90</f>
        <v>1</v>
      </c>
      <c r="W90" s="208">
        <f t="shared" si="20"/>
        <v>0.05263157894736842</v>
      </c>
      <c r="X90" s="22">
        <f>V90+O90</f>
        <v>6</v>
      </c>
      <c r="Y90" s="208">
        <v>0.25</v>
      </c>
      <c r="Z90" s="22">
        <v>0</v>
      </c>
      <c r="AA90" s="209">
        <v>0</v>
      </c>
      <c r="AB90" s="162"/>
    </row>
    <row r="91" spans="1:28" ht="15" customHeight="1">
      <c r="A91" s="336"/>
      <c r="B91" s="276" t="s">
        <v>2</v>
      </c>
      <c r="C91" s="171">
        <v>18</v>
      </c>
      <c r="D91" s="172">
        <v>15</v>
      </c>
      <c r="E91" s="202">
        <f aca="true" t="shared" si="48" ref="E91:E103">D91/C91</f>
        <v>0.8333333333333334</v>
      </c>
      <c r="F91" s="172">
        <v>3</v>
      </c>
      <c r="G91" s="202">
        <f aca="true" t="shared" si="49" ref="G91:G103">F91/C91</f>
        <v>0.16666666666666666</v>
      </c>
      <c r="H91" s="172">
        <v>3</v>
      </c>
      <c r="I91" s="203">
        <f aca="true" t="shared" si="50" ref="I91:I103">H91/C91</f>
        <v>0.16666666666666666</v>
      </c>
      <c r="J91" s="204">
        <f aca="true" t="shared" si="51" ref="J91:J103">C91</f>
        <v>18</v>
      </c>
      <c r="K91" s="3">
        <v>13</v>
      </c>
      <c r="L91" s="205">
        <f aca="true" t="shared" si="52" ref="L91:L102">K91/J91</f>
        <v>0.7222222222222222</v>
      </c>
      <c r="M91" s="3">
        <f t="shared" si="17"/>
        <v>2</v>
      </c>
      <c r="N91" s="205">
        <f aca="true" t="shared" si="53" ref="N91:N102">M91/C91</f>
        <v>0.1111111111111111</v>
      </c>
      <c r="O91" s="22">
        <f aca="true" t="shared" si="54" ref="O91:O102">M91+F91</f>
        <v>5</v>
      </c>
      <c r="P91" s="176">
        <v>0.2777777777777778</v>
      </c>
      <c r="Q91" s="3">
        <v>0</v>
      </c>
      <c r="R91" s="177">
        <v>0</v>
      </c>
      <c r="S91" s="178">
        <v>18</v>
      </c>
      <c r="T91" s="3">
        <v>12</v>
      </c>
      <c r="U91" s="179">
        <v>0.6666666666666667</v>
      </c>
      <c r="V91" s="3">
        <f t="shared" si="47"/>
        <v>1</v>
      </c>
      <c r="W91" s="179">
        <f t="shared" si="20"/>
        <v>0.07692307692307693</v>
      </c>
      <c r="X91" s="22">
        <f aca="true" t="shared" si="55" ref="X91:X101">V91+O91</f>
        <v>6</v>
      </c>
      <c r="Y91" s="179">
        <v>0.33333333333333337</v>
      </c>
      <c r="Z91" s="3">
        <v>0</v>
      </c>
      <c r="AA91" s="180">
        <v>0</v>
      </c>
      <c r="AB91" s="162"/>
    </row>
    <row r="92" spans="1:28" ht="15" customHeight="1">
      <c r="A92" s="336"/>
      <c r="B92" s="276" t="s">
        <v>3</v>
      </c>
      <c r="C92" s="171">
        <v>19</v>
      </c>
      <c r="D92" s="172">
        <v>13</v>
      </c>
      <c r="E92" s="202">
        <f t="shared" si="48"/>
        <v>0.6842105263157895</v>
      </c>
      <c r="F92" s="172">
        <v>6</v>
      </c>
      <c r="G92" s="202">
        <f t="shared" si="49"/>
        <v>0.3157894736842105</v>
      </c>
      <c r="H92" s="172">
        <v>6</v>
      </c>
      <c r="I92" s="203">
        <f t="shared" si="50"/>
        <v>0.3157894736842105</v>
      </c>
      <c r="J92" s="204">
        <f t="shared" si="51"/>
        <v>19</v>
      </c>
      <c r="K92" s="3">
        <v>11</v>
      </c>
      <c r="L92" s="205">
        <f t="shared" si="52"/>
        <v>0.5789473684210527</v>
      </c>
      <c r="M92" s="3">
        <f t="shared" si="17"/>
        <v>2</v>
      </c>
      <c r="N92" s="205">
        <f t="shared" si="53"/>
        <v>0.10526315789473684</v>
      </c>
      <c r="O92" s="22">
        <f t="shared" si="54"/>
        <v>8</v>
      </c>
      <c r="P92" s="176">
        <v>0.4210526315789474</v>
      </c>
      <c r="Q92" s="3">
        <v>0</v>
      </c>
      <c r="R92" s="177">
        <v>0</v>
      </c>
      <c r="S92" s="178">
        <v>19</v>
      </c>
      <c r="T92" s="3">
        <v>9</v>
      </c>
      <c r="U92" s="179">
        <v>0.4736842105263158</v>
      </c>
      <c r="V92" s="3">
        <f t="shared" si="47"/>
        <v>2</v>
      </c>
      <c r="W92" s="179">
        <f t="shared" si="20"/>
        <v>0.18181818181818182</v>
      </c>
      <c r="X92" s="22">
        <f t="shared" si="55"/>
        <v>10</v>
      </c>
      <c r="Y92" s="179">
        <v>0.5263157894736842</v>
      </c>
      <c r="Z92" s="3">
        <v>0</v>
      </c>
      <c r="AA92" s="180">
        <v>0</v>
      </c>
      <c r="AB92" s="162"/>
    </row>
    <row r="93" spans="1:28" ht="15" customHeight="1">
      <c r="A93" s="336"/>
      <c r="B93" s="276" t="s">
        <v>4</v>
      </c>
      <c r="C93" s="171">
        <v>24</v>
      </c>
      <c r="D93" s="172">
        <v>16</v>
      </c>
      <c r="E93" s="202">
        <f t="shared" si="48"/>
        <v>0.6666666666666666</v>
      </c>
      <c r="F93" s="172">
        <v>8</v>
      </c>
      <c r="G93" s="202">
        <f t="shared" si="49"/>
        <v>0.3333333333333333</v>
      </c>
      <c r="H93" s="172">
        <v>8</v>
      </c>
      <c r="I93" s="203">
        <f t="shared" si="50"/>
        <v>0.3333333333333333</v>
      </c>
      <c r="J93" s="204">
        <f t="shared" si="51"/>
        <v>24</v>
      </c>
      <c r="K93" s="3">
        <v>12</v>
      </c>
      <c r="L93" s="205">
        <f t="shared" si="52"/>
        <v>0.5</v>
      </c>
      <c r="M93" s="3">
        <f t="shared" si="17"/>
        <v>4</v>
      </c>
      <c r="N93" s="205">
        <f t="shared" si="53"/>
        <v>0.16666666666666666</v>
      </c>
      <c r="O93" s="22">
        <f t="shared" si="54"/>
        <v>12</v>
      </c>
      <c r="P93" s="176">
        <v>0.5</v>
      </c>
      <c r="Q93" s="3">
        <v>0</v>
      </c>
      <c r="R93" s="177">
        <v>0</v>
      </c>
      <c r="S93" s="178">
        <v>24</v>
      </c>
      <c r="T93" s="3">
        <v>13</v>
      </c>
      <c r="U93" s="179">
        <v>0.5416666666666666</v>
      </c>
      <c r="V93" s="218">
        <f t="shared" si="47"/>
        <v>-1</v>
      </c>
      <c r="W93" s="212">
        <f t="shared" si="20"/>
        <v>-0.08333333333333333</v>
      </c>
      <c r="X93" s="22">
        <f t="shared" si="55"/>
        <v>11</v>
      </c>
      <c r="Y93" s="179">
        <v>0.45833333333333337</v>
      </c>
      <c r="Z93" s="3">
        <v>0</v>
      </c>
      <c r="AA93" s="180">
        <v>0</v>
      </c>
      <c r="AB93" s="162"/>
    </row>
    <row r="94" spans="1:28" ht="15" customHeight="1">
      <c r="A94" s="336"/>
      <c r="B94" s="276" t="s">
        <v>5</v>
      </c>
      <c r="C94" s="171">
        <v>34</v>
      </c>
      <c r="D94" s="172">
        <v>20</v>
      </c>
      <c r="E94" s="202">
        <f t="shared" si="48"/>
        <v>0.5882352941176471</v>
      </c>
      <c r="F94" s="172">
        <v>14</v>
      </c>
      <c r="G94" s="202">
        <f t="shared" si="49"/>
        <v>0.4117647058823529</v>
      </c>
      <c r="H94" s="172">
        <v>14</v>
      </c>
      <c r="I94" s="203">
        <f t="shared" si="50"/>
        <v>0.4117647058823529</v>
      </c>
      <c r="J94" s="204">
        <f t="shared" si="51"/>
        <v>34</v>
      </c>
      <c r="K94" s="3">
        <v>17</v>
      </c>
      <c r="L94" s="205">
        <f t="shared" si="52"/>
        <v>0.5</v>
      </c>
      <c r="M94" s="3">
        <f t="shared" si="17"/>
        <v>3</v>
      </c>
      <c r="N94" s="205">
        <f t="shared" si="53"/>
        <v>0.08823529411764706</v>
      </c>
      <c r="O94" s="22">
        <f t="shared" si="54"/>
        <v>17</v>
      </c>
      <c r="P94" s="176">
        <v>0.5</v>
      </c>
      <c r="Q94" s="3">
        <v>0</v>
      </c>
      <c r="R94" s="177">
        <v>0</v>
      </c>
      <c r="S94" s="178">
        <v>34</v>
      </c>
      <c r="T94" s="3">
        <v>17</v>
      </c>
      <c r="U94" s="179">
        <v>0.5</v>
      </c>
      <c r="V94" s="3">
        <f t="shared" si="47"/>
        <v>0</v>
      </c>
      <c r="W94" s="179">
        <f t="shared" si="20"/>
        <v>0</v>
      </c>
      <c r="X94" s="22">
        <f t="shared" si="55"/>
        <v>17</v>
      </c>
      <c r="Y94" s="179">
        <v>0.5</v>
      </c>
      <c r="Z94" s="3">
        <v>0</v>
      </c>
      <c r="AA94" s="180">
        <v>0</v>
      </c>
      <c r="AB94" s="162"/>
    </row>
    <row r="95" spans="1:28" ht="15" customHeight="1">
      <c r="A95" s="336"/>
      <c r="B95" s="276" t="s">
        <v>6</v>
      </c>
      <c r="C95" s="171">
        <v>25</v>
      </c>
      <c r="D95" s="172">
        <v>16</v>
      </c>
      <c r="E95" s="202">
        <f t="shared" si="48"/>
        <v>0.64</v>
      </c>
      <c r="F95" s="172">
        <v>9</v>
      </c>
      <c r="G95" s="202">
        <f t="shared" si="49"/>
        <v>0.36</v>
      </c>
      <c r="H95" s="172">
        <v>9</v>
      </c>
      <c r="I95" s="203">
        <f t="shared" si="50"/>
        <v>0.36</v>
      </c>
      <c r="J95" s="204">
        <f t="shared" si="51"/>
        <v>25</v>
      </c>
      <c r="K95" s="3">
        <v>16</v>
      </c>
      <c r="L95" s="205">
        <f t="shared" si="52"/>
        <v>0.64</v>
      </c>
      <c r="M95" s="3">
        <f t="shared" si="17"/>
        <v>0</v>
      </c>
      <c r="N95" s="205">
        <f t="shared" si="53"/>
        <v>0</v>
      </c>
      <c r="O95" s="22">
        <f t="shared" si="54"/>
        <v>9</v>
      </c>
      <c r="P95" s="176">
        <v>0.36</v>
      </c>
      <c r="Q95" s="3">
        <v>0</v>
      </c>
      <c r="R95" s="177">
        <v>0</v>
      </c>
      <c r="S95" s="178">
        <v>25</v>
      </c>
      <c r="T95" s="3">
        <v>13</v>
      </c>
      <c r="U95" s="179">
        <v>0.52</v>
      </c>
      <c r="V95" s="3">
        <f t="shared" si="47"/>
        <v>3</v>
      </c>
      <c r="W95" s="179">
        <f t="shared" si="20"/>
        <v>0.1875</v>
      </c>
      <c r="X95" s="22">
        <f t="shared" si="55"/>
        <v>12</v>
      </c>
      <c r="Y95" s="179">
        <v>0.48</v>
      </c>
      <c r="Z95" s="3">
        <v>0</v>
      </c>
      <c r="AA95" s="180">
        <v>0</v>
      </c>
      <c r="AB95" s="162"/>
    </row>
    <row r="96" spans="1:28" ht="15" customHeight="1">
      <c r="A96" s="336"/>
      <c r="B96" s="276" t="s">
        <v>7</v>
      </c>
      <c r="C96" s="171">
        <v>30</v>
      </c>
      <c r="D96" s="172">
        <v>23</v>
      </c>
      <c r="E96" s="202">
        <f t="shared" si="48"/>
        <v>0.7666666666666667</v>
      </c>
      <c r="F96" s="172">
        <v>7</v>
      </c>
      <c r="G96" s="202">
        <f t="shared" si="49"/>
        <v>0.23333333333333334</v>
      </c>
      <c r="H96" s="172">
        <v>7</v>
      </c>
      <c r="I96" s="203">
        <f t="shared" si="50"/>
        <v>0.23333333333333334</v>
      </c>
      <c r="J96" s="204">
        <f t="shared" si="51"/>
        <v>30</v>
      </c>
      <c r="K96" s="3">
        <v>20</v>
      </c>
      <c r="L96" s="205">
        <f t="shared" si="52"/>
        <v>0.6666666666666666</v>
      </c>
      <c r="M96" s="3">
        <f t="shared" si="17"/>
        <v>3</v>
      </c>
      <c r="N96" s="205">
        <f t="shared" si="53"/>
        <v>0.1</v>
      </c>
      <c r="O96" s="22">
        <f t="shared" si="54"/>
        <v>10</v>
      </c>
      <c r="P96" s="176">
        <v>0.33333333333333337</v>
      </c>
      <c r="Q96" s="3">
        <v>0</v>
      </c>
      <c r="R96" s="177">
        <v>0</v>
      </c>
      <c r="S96" s="178">
        <v>30</v>
      </c>
      <c r="T96" s="3">
        <v>19</v>
      </c>
      <c r="U96" s="179">
        <v>0.6333333333333333</v>
      </c>
      <c r="V96" s="3">
        <f t="shared" si="47"/>
        <v>1</v>
      </c>
      <c r="W96" s="179">
        <f t="shared" si="20"/>
        <v>0.05</v>
      </c>
      <c r="X96" s="22">
        <f t="shared" si="55"/>
        <v>11</v>
      </c>
      <c r="Y96" s="179">
        <v>0.36666666666666664</v>
      </c>
      <c r="Z96" s="3">
        <v>0</v>
      </c>
      <c r="AA96" s="180">
        <v>0</v>
      </c>
      <c r="AB96" s="162"/>
    </row>
    <row r="97" spans="1:28" ht="15" customHeight="1">
      <c r="A97" s="336"/>
      <c r="B97" s="277">
        <v>2007</v>
      </c>
      <c r="C97" s="171">
        <v>40</v>
      </c>
      <c r="D97" s="172">
        <v>34</v>
      </c>
      <c r="E97" s="202">
        <f t="shared" si="48"/>
        <v>0.85</v>
      </c>
      <c r="F97" s="172">
        <v>6</v>
      </c>
      <c r="G97" s="202">
        <f t="shared" si="49"/>
        <v>0.15</v>
      </c>
      <c r="H97" s="172">
        <v>6</v>
      </c>
      <c r="I97" s="203">
        <f t="shared" si="50"/>
        <v>0.15</v>
      </c>
      <c r="J97" s="204">
        <f t="shared" si="51"/>
        <v>40</v>
      </c>
      <c r="K97" s="3">
        <v>27</v>
      </c>
      <c r="L97" s="205">
        <f t="shared" si="52"/>
        <v>0.675</v>
      </c>
      <c r="M97" s="3">
        <f t="shared" si="17"/>
        <v>7</v>
      </c>
      <c r="N97" s="205">
        <f t="shared" si="53"/>
        <v>0.175</v>
      </c>
      <c r="O97" s="22">
        <f t="shared" si="54"/>
        <v>13</v>
      </c>
      <c r="P97" s="176">
        <v>0.325</v>
      </c>
      <c r="Q97" s="3">
        <v>0</v>
      </c>
      <c r="R97" s="177">
        <v>0</v>
      </c>
      <c r="S97" s="178">
        <v>40</v>
      </c>
      <c r="T97" s="3">
        <v>21</v>
      </c>
      <c r="U97" s="179">
        <v>0.525</v>
      </c>
      <c r="V97" s="3">
        <f t="shared" si="47"/>
        <v>6</v>
      </c>
      <c r="W97" s="179">
        <f t="shared" si="20"/>
        <v>0.2222222222222222</v>
      </c>
      <c r="X97" s="22">
        <f t="shared" si="55"/>
        <v>19</v>
      </c>
      <c r="Y97" s="179">
        <v>0.475</v>
      </c>
      <c r="Z97" s="3">
        <v>0</v>
      </c>
      <c r="AA97" s="180">
        <v>0</v>
      </c>
      <c r="AB97" s="162"/>
    </row>
    <row r="98" spans="1:28" ht="15" customHeight="1">
      <c r="A98" s="336"/>
      <c r="B98" s="277">
        <v>2008</v>
      </c>
      <c r="C98" s="171">
        <v>38</v>
      </c>
      <c r="D98" s="172">
        <v>27</v>
      </c>
      <c r="E98" s="202">
        <f t="shared" si="48"/>
        <v>0.7105263157894737</v>
      </c>
      <c r="F98" s="172">
        <v>11</v>
      </c>
      <c r="G98" s="202">
        <f t="shared" si="49"/>
        <v>0.2894736842105263</v>
      </c>
      <c r="H98" s="172">
        <v>11</v>
      </c>
      <c r="I98" s="203">
        <f t="shared" si="50"/>
        <v>0.2894736842105263</v>
      </c>
      <c r="J98" s="204">
        <f t="shared" si="51"/>
        <v>38</v>
      </c>
      <c r="K98" s="3">
        <v>18</v>
      </c>
      <c r="L98" s="205">
        <f t="shared" si="52"/>
        <v>0.47368421052631576</v>
      </c>
      <c r="M98" s="3">
        <f t="shared" si="17"/>
        <v>9</v>
      </c>
      <c r="N98" s="205">
        <f t="shared" si="53"/>
        <v>0.23684210526315788</v>
      </c>
      <c r="O98" s="22">
        <f t="shared" si="54"/>
        <v>20</v>
      </c>
      <c r="P98" s="176">
        <v>0.5263157894736842</v>
      </c>
      <c r="Q98" s="3">
        <v>0</v>
      </c>
      <c r="R98" s="177">
        <v>0</v>
      </c>
      <c r="S98" s="178">
        <v>38</v>
      </c>
      <c r="T98" s="3">
        <v>15</v>
      </c>
      <c r="U98" s="179">
        <v>0.39473684210526316</v>
      </c>
      <c r="V98" s="3">
        <f t="shared" si="47"/>
        <v>3</v>
      </c>
      <c r="W98" s="179">
        <f t="shared" si="20"/>
        <v>0.16666666666666666</v>
      </c>
      <c r="X98" s="22">
        <f t="shared" si="55"/>
        <v>23</v>
      </c>
      <c r="Y98" s="179">
        <v>0.6052631578947368</v>
      </c>
      <c r="Z98" s="3">
        <v>0</v>
      </c>
      <c r="AA98" s="180">
        <v>0</v>
      </c>
      <c r="AB98" s="162"/>
    </row>
    <row r="99" spans="1:28" ht="15" customHeight="1">
      <c r="A99" s="336"/>
      <c r="B99" s="277">
        <v>2009</v>
      </c>
      <c r="C99" s="171">
        <v>27</v>
      </c>
      <c r="D99" s="172">
        <v>20</v>
      </c>
      <c r="E99" s="202">
        <f t="shared" si="48"/>
        <v>0.7407407407407407</v>
      </c>
      <c r="F99" s="172">
        <v>7</v>
      </c>
      <c r="G99" s="202">
        <f t="shared" si="49"/>
        <v>0.25925925925925924</v>
      </c>
      <c r="H99" s="172">
        <v>7</v>
      </c>
      <c r="I99" s="203">
        <f t="shared" si="50"/>
        <v>0.25925925925925924</v>
      </c>
      <c r="J99" s="204">
        <f t="shared" si="51"/>
        <v>27</v>
      </c>
      <c r="K99" s="3">
        <v>18</v>
      </c>
      <c r="L99" s="205">
        <f t="shared" si="52"/>
        <v>0.6666666666666666</v>
      </c>
      <c r="M99" s="3">
        <f t="shared" si="17"/>
        <v>2</v>
      </c>
      <c r="N99" s="205">
        <f t="shared" si="53"/>
        <v>0.07407407407407407</v>
      </c>
      <c r="O99" s="22">
        <f t="shared" si="54"/>
        <v>9</v>
      </c>
      <c r="P99" s="176">
        <v>0.33333333333333326</v>
      </c>
      <c r="Q99" s="3">
        <v>0</v>
      </c>
      <c r="R99" s="177">
        <v>0</v>
      </c>
      <c r="S99" s="178">
        <v>27</v>
      </c>
      <c r="T99" s="3">
        <v>14</v>
      </c>
      <c r="U99" s="179">
        <v>0.5185185185185185</v>
      </c>
      <c r="V99" s="3">
        <f t="shared" si="47"/>
        <v>4</v>
      </c>
      <c r="W99" s="179">
        <f t="shared" si="20"/>
        <v>0.2222222222222222</v>
      </c>
      <c r="X99" s="22">
        <f t="shared" si="55"/>
        <v>13</v>
      </c>
      <c r="Y99" s="179">
        <v>0.48148148148148145</v>
      </c>
      <c r="Z99" s="3">
        <v>0</v>
      </c>
      <c r="AA99" s="180">
        <v>0</v>
      </c>
      <c r="AB99" s="162"/>
    </row>
    <row r="100" spans="1:28" ht="15" customHeight="1">
      <c r="A100" s="336"/>
      <c r="B100" s="277">
        <v>2010</v>
      </c>
      <c r="C100" s="171">
        <v>38</v>
      </c>
      <c r="D100" s="172">
        <v>28</v>
      </c>
      <c r="E100" s="202">
        <f t="shared" si="48"/>
        <v>0.7368421052631579</v>
      </c>
      <c r="F100" s="172">
        <v>10</v>
      </c>
      <c r="G100" s="202">
        <f t="shared" si="49"/>
        <v>0.2631578947368421</v>
      </c>
      <c r="H100" s="172">
        <v>10</v>
      </c>
      <c r="I100" s="203">
        <f t="shared" si="50"/>
        <v>0.2631578947368421</v>
      </c>
      <c r="J100" s="204">
        <f t="shared" si="51"/>
        <v>38</v>
      </c>
      <c r="K100" s="3">
        <v>24</v>
      </c>
      <c r="L100" s="205">
        <f t="shared" si="52"/>
        <v>0.631578947368421</v>
      </c>
      <c r="M100" s="3">
        <f t="shared" si="17"/>
        <v>4</v>
      </c>
      <c r="N100" s="205">
        <f t="shared" si="53"/>
        <v>0.10526315789473684</v>
      </c>
      <c r="O100" s="22">
        <f t="shared" si="54"/>
        <v>14</v>
      </c>
      <c r="P100" s="176">
        <v>0.3684210526315789</v>
      </c>
      <c r="Q100" s="3">
        <v>0</v>
      </c>
      <c r="R100" s="177">
        <v>0</v>
      </c>
      <c r="S100" s="178">
        <v>38</v>
      </c>
      <c r="T100" s="3">
        <v>18</v>
      </c>
      <c r="U100" s="179">
        <v>0.47368421052631576</v>
      </c>
      <c r="V100" s="3">
        <f t="shared" si="47"/>
        <v>6</v>
      </c>
      <c r="W100" s="179">
        <f t="shared" si="20"/>
        <v>0.25</v>
      </c>
      <c r="X100" s="22">
        <f t="shared" si="55"/>
        <v>20</v>
      </c>
      <c r="Y100" s="179">
        <v>0.5263157894736842</v>
      </c>
      <c r="Z100" s="3">
        <v>0</v>
      </c>
      <c r="AA100" s="180">
        <v>0</v>
      </c>
      <c r="AB100" s="162"/>
    </row>
    <row r="101" spans="1:28" ht="15" customHeight="1">
      <c r="A101" s="336"/>
      <c r="B101" s="277">
        <v>2011</v>
      </c>
      <c r="C101" s="171">
        <v>18</v>
      </c>
      <c r="D101" s="172">
        <v>13</v>
      </c>
      <c r="E101" s="202">
        <f t="shared" si="48"/>
        <v>0.7222222222222222</v>
      </c>
      <c r="F101" s="172">
        <v>5</v>
      </c>
      <c r="G101" s="202">
        <f t="shared" si="49"/>
        <v>0.2777777777777778</v>
      </c>
      <c r="H101" s="172">
        <v>5</v>
      </c>
      <c r="I101" s="203">
        <f t="shared" si="50"/>
        <v>0.2777777777777778</v>
      </c>
      <c r="J101" s="204">
        <f t="shared" si="51"/>
        <v>18</v>
      </c>
      <c r="K101" s="3">
        <v>8</v>
      </c>
      <c r="L101" s="205">
        <f t="shared" si="52"/>
        <v>0.4444444444444444</v>
      </c>
      <c r="M101" s="3">
        <f>D101-K101</f>
        <v>5</v>
      </c>
      <c r="N101" s="205">
        <f t="shared" si="53"/>
        <v>0.2777777777777778</v>
      </c>
      <c r="O101" s="22">
        <f t="shared" si="54"/>
        <v>10</v>
      </c>
      <c r="P101" s="176">
        <v>0.5555555555555556</v>
      </c>
      <c r="Q101" s="3">
        <v>0</v>
      </c>
      <c r="R101" s="177">
        <v>0</v>
      </c>
      <c r="S101" s="178">
        <v>18</v>
      </c>
      <c r="T101" s="3">
        <v>10</v>
      </c>
      <c r="U101" s="179">
        <v>0.5555555555555556</v>
      </c>
      <c r="V101" s="3">
        <v>8</v>
      </c>
      <c r="W101" s="179">
        <v>0.444444444444444</v>
      </c>
      <c r="X101" s="22">
        <f t="shared" si="55"/>
        <v>18</v>
      </c>
      <c r="Y101" s="179">
        <f>X101/S101</f>
        <v>1</v>
      </c>
      <c r="Z101" s="3">
        <v>0</v>
      </c>
      <c r="AA101" s="180">
        <v>0</v>
      </c>
      <c r="AB101" s="162"/>
    </row>
    <row r="102" spans="1:28" ht="15" customHeight="1">
      <c r="A102" s="336"/>
      <c r="B102" s="281">
        <v>2012</v>
      </c>
      <c r="C102" s="210">
        <v>26</v>
      </c>
      <c r="D102" s="182">
        <v>17</v>
      </c>
      <c r="E102" s="202">
        <f t="shared" si="48"/>
        <v>0.6538461538461539</v>
      </c>
      <c r="F102" s="182">
        <v>9</v>
      </c>
      <c r="G102" s="202">
        <f t="shared" si="49"/>
        <v>0.34615384615384615</v>
      </c>
      <c r="H102" s="182">
        <v>9</v>
      </c>
      <c r="I102" s="203">
        <f t="shared" si="50"/>
        <v>0.34615384615384615</v>
      </c>
      <c r="J102" s="204">
        <f t="shared" si="51"/>
        <v>26</v>
      </c>
      <c r="K102" s="91">
        <v>18</v>
      </c>
      <c r="L102" s="205">
        <f t="shared" si="52"/>
        <v>0.6923076923076923</v>
      </c>
      <c r="M102" s="91">
        <v>8</v>
      </c>
      <c r="N102" s="205">
        <f t="shared" si="53"/>
        <v>0.3076923076923077</v>
      </c>
      <c r="O102" s="22">
        <f t="shared" si="54"/>
        <v>17</v>
      </c>
      <c r="P102" s="186">
        <v>0.6538</v>
      </c>
      <c r="Q102" s="91">
        <v>0</v>
      </c>
      <c r="R102" s="187">
        <v>0</v>
      </c>
      <c r="S102" s="188">
        <v>26</v>
      </c>
      <c r="T102" s="91"/>
      <c r="U102" s="189"/>
      <c r="V102" s="91"/>
      <c r="W102" s="189"/>
      <c r="X102" s="91"/>
      <c r="Y102" s="189"/>
      <c r="Z102" s="91">
        <v>26</v>
      </c>
      <c r="AA102" s="190">
        <v>1</v>
      </c>
      <c r="AB102" s="162"/>
    </row>
    <row r="103" spans="1:28" ht="15" customHeight="1" thickBot="1">
      <c r="A103" s="337"/>
      <c r="B103" s="273">
        <v>2013</v>
      </c>
      <c r="C103" s="219">
        <v>26</v>
      </c>
      <c r="D103" s="220">
        <v>21</v>
      </c>
      <c r="E103" s="202">
        <f t="shared" si="48"/>
        <v>0.8076923076923077</v>
      </c>
      <c r="F103" s="220">
        <v>5</v>
      </c>
      <c r="G103" s="202">
        <f t="shared" si="49"/>
        <v>0.19230769230769232</v>
      </c>
      <c r="H103" s="220">
        <v>5</v>
      </c>
      <c r="I103" s="203">
        <f t="shared" si="50"/>
        <v>0.19230769230769232</v>
      </c>
      <c r="J103" s="204">
        <f t="shared" si="51"/>
        <v>26</v>
      </c>
      <c r="K103" s="54"/>
      <c r="L103" s="221"/>
      <c r="M103" s="54"/>
      <c r="N103" s="221"/>
      <c r="O103" s="54"/>
      <c r="P103" s="221"/>
      <c r="Q103" s="54">
        <v>26</v>
      </c>
      <c r="R103" s="222">
        <f>Q103/J103</f>
        <v>1</v>
      </c>
      <c r="S103" s="223">
        <f>J103</f>
        <v>26</v>
      </c>
      <c r="T103" s="54"/>
      <c r="U103" s="224"/>
      <c r="V103" s="54"/>
      <c r="W103" s="224"/>
      <c r="X103" s="54"/>
      <c r="Y103" s="224"/>
      <c r="Z103" s="54">
        <v>26</v>
      </c>
      <c r="AA103" s="225">
        <f>Z103/S103</f>
        <v>1</v>
      </c>
      <c r="AB103" s="162"/>
    </row>
    <row r="104" spans="1:28" ht="15" customHeight="1" thickBot="1">
      <c r="A104" s="330" t="s">
        <v>77</v>
      </c>
      <c r="B104" s="331"/>
      <c r="C104" s="110"/>
      <c r="D104" s="111"/>
      <c r="E104" s="191">
        <f>AVERAGE(E90:E102)</f>
        <v>0.7219197455098858</v>
      </c>
      <c r="F104" s="111"/>
      <c r="G104" s="191">
        <f>AVERAGE(G90:G103)</f>
        <v>0.2719536429056553</v>
      </c>
      <c r="H104" s="111"/>
      <c r="I104" s="192">
        <f>AVERAGE(I90:I103)</f>
        <v>0.2719536429056553</v>
      </c>
      <c r="J104" s="114"/>
      <c r="K104" s="115"/>
      <c r="L104" s="191">
        <f>AVERAGE(L90:L103)</f>
        <v>0.6140911450223192</v>
      </c>
      <c r="M104" s="111"/>
      <c r="N104" s="191">
        <f>AVERAGE(N90:N103)</f>
        <v>0.13445581942247814</v>
      </c>
      <c r="O104" s="111"/>
      <c r="P104" s="191">
        <f>AVERAGE(P90:P103)</f>
        <v>0.41253252361673415</v>
      </c>
      <c r="Q104" s="111"/>
      <c r="R104" s="116"/>
      <c r="S104" s="193"/>
      <c r="T104" s="111"/>
      <c r="U104" s="191">
        <f>AVERAGE(U90:U103)</f>
        <v>0.5460705003248862</v>
      </c>
      <c r="V104" s="111"/>
      <c r="W104" s="191">
        <f>AVERAGE(W90:W103)</f>
        <v>0.14759125499257073</v>
      </c>
      <c r="X104" s="111"/>
      <c r="Y104" s="191">
        <f>AVERAGE(Y90:Y102)</f>
        <v>0.50022579597141</v>
      </c>
      <c r="Z104" s="111"/>
      <c r="AA104" s="194"/>
      <c r="AB104" s="162"/>
    </row>
    <row r="105" spans="1:28" ht="15" customHeight="1" thickBot="1" thickTop="1">
      <c r="A105" s="332" t="s">
        <v>71</v>
      </c>
      <c r="B105" s="333"/>
      <c r="C105" s="80"/>
      <c r="D105" s="74"/>
      <c r="E105" s="195">
        <f>_xlfn.STDEV.P(E90:E102)</f>
        <v>0.07342319198957016</v>
      </c>
      <c r="F105" s="74"/>
      <c r="G105" s="195">
        <f>_xlfn.STDEV.P(G90:G103)</f>
        <v>0.07412055037737136</v>
      </c>
      <c r="H105" s="74"/>
      <c r="I105" s="196">
        <f>_xlfn.STDEV.P(I90:I103)</f>
        <v>0.07412055037737136</v>
      </c>
      <c r="J105" s="73"/>
      <c r="K105" s="74"/>
      <c r="L105" s="195">
        <f>_xlfn.STDEV.P(L90:L103)</f>
        <v>0.10202614658373778</v>
      </c>
      <c r="M105" s="74"/>
      <c r="N105" s="195">
        <f>_xlfn.STDEV.P(N90:N103)</f>
        <v>0.09160618645479535</v>
      </c>
      <c r="O105" s="74"/>
      <c r="P105" s="195">
        <f>_xlfn.STDEV.P(P90:P103)</f>
        <v>0.12145101273484106</v>
      </c>
      <c r="Q105" s="74"/>
      <c r="R105" s="77"/>
      <c r="S105" s="197"/>
      <c r="T105" s="74"/>
      <c r="U105" s="195">
        <f>_xlfn.STDEV.P(U90:U103)</f>
        <v>0.09185201136741161</v>
      </c>
      <c r="V105" s="74"/>
      <c r="W105" s="195">
        <f>_xlfn.STDEV.P(W90:W103)</f>
        <v>0.13276599715935358</v>
      </c>
      <c r="X105" s="74"/>
      <c r="Y105" s="195">
        <f>_xlfn.STDEV.P(Y90:Y102)</f>
        <v>0.17645215696002822</v>
      </c>
      <c r="Z105" s="74"/>
      <c r="AA105" s="149"/>
      <c r="AB105" s="162"/>
    </row>
    <row r="106" spans="1:28" ht="15" customHeight="1" thickBot="1" thickTop="1">
      <c r="A106" s="334" t="s">
        <v>75</v>
      </c>
      <c r="B106" s="335"/>
      <c r="C106" s="119"/>
      <c r="D106" s="107"/>
      <c r="E106" s="198">
        <f>(E103-E90)/($B$103-$B$90)</f>
        <v>0.001232741617357006</v>
      </c>
      <c r="F106" s="107"/>
      <c r="G106" s="198">
        <f>SLOPE(G90:G103,$B$90:$B$103)</f>
        <v>0.009242925690294113</v>
      </c>
      <c r="H106" s="107"/>
      <c r="I106" s="211">
        <f>SLOPE(I90:I103,$B$90:$B$103)</f>
        <v>0.009242925690294113</v>
      </c>
      <c r="J106" s="121"/>
      <c r="K106" s="107"/>
      <c r="L106" s="198">
        <f>(L102-L90)/($B$17-$B$5)</f>
        <v>-0.008279914529914528</v>
      </c>
      <c r="M106" s="107"/>
      <c r="N106" s="198">
        <f>(N102-N90)/($B$17-$B$5)</f>
        <v>0.025641025641025644</v>
      </c>
      <c r="O106" s="107"/>
      <c r="P106" s="198">
        <f>(P102-P90)/($B$17-$B$5)</f>
        <v>0.03712222222222223</v>
      </c>
      <c r="Q106" s="107"/>
      <c r="R106" s="122"/>
      <c r="S106" s="199"/>
      <c r="T106" s="107"/>
      <c r="U106" s="198">
        <f>(U101-U90)/($B$16-$B$5)</f>
        <v>-0.017676767676767676</v>
      </c>
      <c r="V106" s="107"/>
      <c r="W106" s="198">
        <f>(W101-W90)/($B$16-$B$5)</f>
        <v>0.03561935140882505</v>
      </c>
      <c r="X106" s="107"/>
      <c r="Y106" s="198">
        <f>(Y101-Y90)/($B$16-$B$5)</f>
        <v>0.06818181818181818</v>
      </c>
      <c r="Z106" s="107"/>
      <c r="AA106" s="130"/>
      <c r="AB106" s="162"/>
    </row>
    <row r="107" spans="1:28" ht="15" customHeight="1">
      <c r="A107" s="336" t="s">
        <v>13</v>
      </c>
      <c r="B107" s="280" t="s">
        <v>1</v>
      </c>
      <c r="C107" s="200">
        <v>28</v>
      </c>
      <c r="D107" s="201">
        <v>19</v>
      </c>
      <c r="E107" s="202">
        <f>D107/C107</f>
        <v>0.6785714285714286</v>
      </c>
      <c r="F107" s="201">
        <v>9</v>
      </c>
      <c r="G107" s="202">
        <f>F107/C107</f>
        <v>0.32142857142857145</v>
      </c>
      <c r="H107" s="201">
        <v>9</v>
      </c>
      <c r="I107" s="203">
        <f>H107/C107</f>
        <v>0.32142857142857145</v>
      </c>
      <c r="J107" s="204">
        <f>C107</f>
        <v>28</v>
      </c>
      <c r="K107" s="22">
        <v>17</v>
      </c>
      <c r="L107" s="205">
        <f>K107/J107</f>
        <v>0.6071428571428571</v>
      </c>
      <c r="M107" s="22">
        <f aca="true" t="shared" si="56" ref="M107:M186">D107-K107</f>
        <v>2</v>
      </c>
      <c r="N107" s="205">
        <f aca="true" t="shared" si="57" ref="N107:N186">M107/D107</f>
        <v>0.10526315789473684</v>
      </c>
      <c r="O107" s="22">
        <f>M107+H107</f>
        <v>11</v>
      </c>
      <c r="P107" s="205">
        <v>0.39285714285714285</v>
      </c>
      <c r="Q107" s="22">
        <v>0</v>
      </c>
      <c r="R107" s="206">
        <v>0</v>
      </c>
      <c r="S107" s="207">
        <v>28</v>
      </c>
      <c r="T107" s="22">
        <v>15</v>
      </c>
      <c r="U107" s="208">
        <v>0.5357142857142857</v>
      </c>
      <c r="V107" s="22">
        <f aca="true" t="shared" si="58" ref="V107:V185">K107-T107</f>
        <v>2</v>
      </c>
      <c r="W107" s="208">
        <f aca="true" t="shared" si="59" ref="W107:W117">V107/K107</f>
        <v>0.11764705882352941</v>
      </c>
      <c r="X107" s="22">
        <f>V107+O107</f>
        <v>13</v>
      </c>
      <c r="Y107" s="208">
        <v>0.4642857142857143</v>
      </c>
      <c r="Z107" s="22">
        <v>0</v>
      </c>
      <c r="AA107" s="209">
        <v>0</v>
      </c>
      <c r="AB107" s="162"/>
    </row>
    <row r="108" spans="1:28" ht="15" customHeight="1">
      <c r="A108" s="336"/>
      <c r="B108" s="276" t="s">
        <v>2</v>
      </c>
      <c r="C108" s="171">
        <v>24</v>
      </c>
      <c r="D108" s="172">
        <v>21</v>
      </c>
      <c r="E108" s="202">
        <f aca="true" t="shared" si="60" ref="E108:E120">D108/C108</f>
        <v>0.875</v>
      </c>
      <c r="F108" s="172">
        <v>3</v>
      </c>
      <c r="G108" s="202">
        <f aca="true" t="shared" si="61" ref="G108:G120">F108/C108</f>
        <v>0.125</v>
      </c>
      <c r="H108" s="172">
        <v>3</v>
      </c>
      <c r="I108" s="203">
        <f aca="true" t="shared" si="62" ref="I108:I120">H108/C108</f>
        <v>0.125</v>
      </c>
      <c r="J108" s="204">
        <f aca="true" t="shared" si="63" ref="J108:J120">C108</f>
        <v>24</v>
      </c>
      <c r="K108" s="3">
        <v>18</v>
      </c>
      <c r="L108" s="205">
        <f aca="true" t="shared" si="64" ref="L108:L119">K108/J108</f>
        <v>0.75</v>
      </c>
      <c r="M108" s="3">
        <f t="shared" si="56"/>
        <v>3</v>
      </c>
      <c r="N108" s="176">
        <f t="shared" si="57"/>
        <v>0.14285714285714285</v>
      </c>
      <c r="O108" s="22">
        <f aca="true" t="shared" si="65" ref="O108:O119">M108+H108</f>
        <v>6</v>
      </c>
      <c r="P108" s="176">
        <v>0.25</v>
      </c>
      <c r="Q108" s="3">
        <v>0</v>
      </c>
      <c r="R108" s="177">
        <v>0</v>
      </c>
      <c r="S108" s="178">
        <v>24</v>
      </c>
      <c r="T108" s="3">
        <v>14</v>
      </c>
      <c r="U108" s="179">
        <v>0.5833333333333334</v>
      </c>
      <c r="V108" s="3">
        <f t="shared" si="58"/>
        <v>4</v>
      </c>
      <c r="W108" s="179">
        <f t="shared" si="59"/>
        <v>0.2222222222222222</v>
      </c>
      <c r="X108" s="22">
        <f aca="true" t="shared" si="66" ref="X108:X118">V108+O108</f>
        <v>10</v>
      </c>
      <c r="Y108" s="179">
        <v>0.41666666666666663</v>
      </c>
      <c r="Z108" s="3">
        <v>0</v>
      </c>
      <c r="AA108" s="180">
        <v>0</v>
      </c>
      <c r="AB108" s="162"/>
    </row>
    <row r="109" spans="1:28" ht="15" customHeight="1">
      <c r="A109" s="336"/>
      <c r="B109" s="276" t="s">
        <v>3</v>
      </c>
      <c r="C109" s="171">
        <v>27</v>
      </c>
      <c r="D109" s="172">
        <v>21</v>
      </c>
      <c r="E109" s="202">
        <f t="shared" si="60"/>
        <v>0.7777777777777778</v>
      </c>
      <c r="F109" s="172">
        <v>6</v>
      </c>
      <c r="G109" s="202">
        <f t="shared" si="61"/>
        <v>0.2222222222222222</v>
      </c>
      <c r="H109" s="172">
        <v>6</v>
      </c>
      <c r="I109" s="203">
        <f t="shared" si="62"/>
        <v>0.2222222222222222</v>
      </c>
      <c r="J109" s="204">
        <f t="shared" si="63"/>
        <v>27</v>
      </c>
      <c r="K109" s="3">
        <v>18</v>
      </c>
      <c r="L109" s="205">
        <f t="shared" si="64"/>
        <v>0.6666666666666666</v>
      </c>
      <c r="M109" s="3">
        <f t="shared" si="56"/>
        <v>3</v>
      </c>
      <c r="N109" s="176">
        <f t="shared" si="57"/>
        <v>0.14285714285714285</v>
      </c>
      <c r="O109" s="22">
        <f t="shared" si="65"/>
        <v>9</v>
      </c>
      <c r="P109" s="176">
        <v>0.33333333333333337</v>
      </c>
      <c r="Q109" s="3">
        <v>0</v>
      </c>
      <c r="R109" s="177">
        <v>0</v>
      </c>
      <c r="S109" s="178">
        <v>27</v>
      </c>
      <c r="T109" s="3">
        <v>17</v>
      </c>
      <c r="U109" s="179">
        <v>0.6296296296296297</v>
      </c>
      <c r="V109" s="3">
        <f t="shared" si="58"/>
        <v>1</v>
      </c>
      <c r="W109" s="179">
        <f t="shared" si="59"/>
        <v>0.05555555555555555</v>
      </c>
      <c r="X109" s="22">
        <f t="shared" si="66"/>
        <v>10</v>
      </c>
      <c r="Y109" s="179">
        <v>0.3703703703703704</v>
      </c>
      <c r="Z109" s="3">
        <v>0</v>
      </c>
      <c r="AA109" s="180">
        <v>0</v>
      </c>
      <c r="AB109" s="162"/>
    </row>
    <row r="110" spans="1:28" ht="15" customHeight="1">
      <c r="A110" s="336"/>
      <c r="B110" s="276" t="s">
        <v>4</v>
      </c>
      <c r="C110" s="171">
        <v>38</v>
      </c>
      <c r="D110" s="172">
        <v>25</v>
      </c>
      <c r="E110" s="202">
        <f t="shared" si="60"/>
        <v>0.6578947368421053</v>
      </c>
      <c r="F110" s="172">
        <v>13</v>
      </c>
      <c r="G110" s="202">
        <f t="shared" si="61"/>
        <v>0.34210526315789475</v>
      </c>
      <c r="H110" s="172">
        <v>13</v>
      </c>
      <c r="I110" s="203">
        <f t="shared" si="62"/>
        <v>0.34210526315789475</v>
      </c>
      <c r="J110" s="204">
        <f t="shared" si="63"/>
        <v>38</v>
      </c>
      <c r="K110" s="3">
        <v>24</v>
      </c>
      <c r="L110" s="205">
        <f t="shared" si="64"/>
        <v>0.631578947368421</v>
      </c>
      <c r="M110" s="3">
        <f t="shared" si="56"/>
        <v>1</v>
      </c>
      <c r="N110" s="176">
        <f t="shared" si="57"/>
        <v>0.04</v>
      </c>
      <c r="O110" s="22">
        <f t="shared" si="65"/>
        <v>14</v>
      </c>
      <c r="P110" s="176">
        <v>0.368421052631579</v>
      </c>
      <c r="Q110" s="3">
        <v>0</v>
      </c>
      <c r="R110" s="177">
        <v>0</v>
      </c>
      <c r="S110" s="178">
        <v>38</v>
      </c>
      <c r="T110" s="3">
        <v>19</v>
      </c>
      <c r="U110" s="179">
        <v>0.5</v>
      </c>
      <c r="V110" s="3">
        <f t="shared" si="58"/>
        <v>5</v>
      </c>
      <c r="W110" s="179">
        <f t="shared" si="59"/>
        <v>0.20833333333333334</v>
      </c>
      <c r="X110" s="22">
        <f t="shared" si="66"/>
        <v>19</v>
      </c>
      <c r="Y110" s="179">
        <v>0.5</v>
      </c>
      <c r="Z110" s="3">
        <v>0</v>
      </c>
      <c r="AA110" s="180">
        <v>0</v>
      </c>
      <c r="AB110" s="162"/>
    </row>
    <row r="111" spans="1:28" ht="15" customHeight="1">
      <c r="A111" s="336"/>
      <c r="B111" s="276" t="s">
        <v>5</v>
      </c>
      <c r="C111" s="171">
        <v>23</v>
      </c>
      <c r="D111" s="172">
        <v>20</v>
      </c>
      <c r="E111" s="202">
        <f t="shared" si="60"/>
        <v>0.8695652173913043</v>
      </c>
      <c r="F111" s="172">
        <v>3</v>
      </c>
      <c r="G111" s="202">
        <f t="shared" si="61"/>
        <v>0.13043478260869565</v>
      </c>
      <c r="H111" s="172">
        <v>3</v>
      </c>
      <c r="I111" s="203">
        <f t="shared" si="62"/>
        <v>0.13043478260869565</v>
      </c>
      <c r="J111" s="204">
        <f t="shared" si="63"/>
        <v>23</v>
      </c>
      <c r="K111" s="3">
        <v>18</v>
      </c>
      <c r="L111" s="205">
        <f t="shared" si="64"/>
        <v>0.782608695652174</v>
      </c>
      <c r="M111" s="3">
        <f t="shared" si="56"/>
        <v>2</v>
      </c>
      <c r="N111" s="176">
        <f t="shared" si="57"/>
        <v>0.1</v>
      </c>
      <c r="O111" s="22">
        <f t="shared" si="65"/>
        <v>5</v>
      </c>
      <c r="P111" s="176">
        <v>0.21739130434782608</v>
      </c>
      <c r="Q111" s="3">
        <v>0</v>
      </c>
      <c r="R111" s="177">
        <v>0</v>
      </c>
      <c r="S111" s="178">
        <v>23</v>
      </c>
      <c r="T111" s="3">
        <v>13</v>
      </c>
      <c r="U111" s="179">
        <v>0.5652173913043478</v>
      </c>
      <c r="V111" s="3">
        <f t="shared" si="58"/>
        <v>5</v>
      </c>
      <c r="W111" s="179">
        <f t="shared" si="59"/>
        <v>0.2777777777777778</v>
      </c>
      <c r="X111" s="22">
        <f t="shared" si="66"/>
        <v>10</v>
      </c>
      <c r="Y111" s="179">
        <v>0.43478260869565216</v>
      </c>
      <c r="Z111" s="3">
        <v>0</v>
      </c>
      <c r="AA111" s="180">
        <v>0</v>
      </c>
      <c r="AB111" s="162"/>
    </row>
    <row r="112" spans="1:28" ht="15" customHeight="1">
      <c r="A112" s="336"/>
      <c r="B112" s="276" t="s">
        <v>6</v>
      </c>
      <c r="C112" s="171">
        <v>30</v>
      </c>
      <c r="D112" s="172">
        <v>27</v>
      </c>
      <c r="E112" s="202">
        <f t="shared" si="60"/>
        <v>0.9</v>
      </c>
      <c r="F112" s="172">
        <v>3</v>
      </c>
      <c r="G112" s="202">
        <f t="shared" si="61"/>
        <v>0.1</v>
      </c>
      <c r="H112" s="172">
        <v>3</v>
      </c>
      <c r="I112" s="203">
        <f t="shared" si="62"/>
        <v>0.1</v>
      </c>
      <c r="J112" s="204">
        <f t="shared" si="63"/>
        <v>30</v>
      </c>
      <c r="K112" s="3">
        <v>21</v>
      </c>
      <c r="L112" s="205">
        <f t="shared" si="64"/>
        <v>0.7</v>
      </c>
      <c r="M112" s="3">
        <f t="shared" si="56"/>
        <v>6</v>
      </c>
      <c r="N112" s="176">
        <f t="shared" si="57"/>
        <v>0.2222222222222222</v>
      </c>
      <c r="O112" s="22">
        <f t="shared" si="65"/>
        <v>9</v>
      </c>
      <c r="P112" s="176">
        <v>0.3</v>
      </c>
      <c r="Q112" s="3">
        <v>0</v>
      </c>
      <c r="R112" s="177">
        <v>0</v>
      </c>
      <c r="S112" s="178">
        <v>30</v>
      </c>
      <c r="T112" s="3">
        <v>20</v>
      </c>
      <c r="U112" s="179">
        <v>0.6666666666666667</v>
      </c>
      <c r="V112" s="3">
        <f t="shared" si="58"/>
        <v>1</v>
      </c>
      <c r="W112" s="179">
        <f t="shared" si="59"/>
        <v>0.047619047619047616</v>
      </c>
      <c r="X112" s="22">
        <f t="shared" si="66"/>
        <v>10</v>
      </c>
      <c r="Y112" s="179">
        <v>0.33333333333333337</v>
      </c>
      <c r="Z112" s="3">
        <v>0</v>
      </c>
      <c r="AA112" s="180">
        <v>0</v>
      </c>
      <c r="AB112" s="162"/>
    </row>
    <row r="113" spans="1:28" ht="15" customHeight="1">
      <c r="A113" s="336"/>
      <c r="B113" s="276" t="s">
        <v>7</v>
      </c>
      <c r="C113" s="171">
        <v>29</v>
      </c>
      <c r="D113" s="172">
        <v>24</v>
      </c>
      <c r="E113" s="202">
        <f t="shared" si="60"/>
        <v>0.8275862068965517</v>
      </c>
      <c r="F113" s="172">
        <v>5</v>
      </c>
      <c r="G113" s="202">
        <f t="shared" si="61"/>
        <v>0.1724137931034483</v>
      </c>
      <c r="H113" s="172">
        <v>5</v>
      </c>
      <c r="I113" s="203">
        <f t="shared" si="62"/>
        <v>0.1724137931034483</v>
      </c>
      <c r="J113" s="204">
        <f t="shared" si="63"/>
        <v>29</v>
      </c>
      <c r="K113" s="3">
        <v>22</v>
      </c>
      <c r="L113" s="205">
        <f t="shared" si="64"/>
        <v>0.7586206896551724</v>
      </c>
      <c r="M113" s="3">
        <f t="shared" si="56"/>
        <v>2</v>
      </c>
      <c r="N113" s="176">
        <f t="shared" si="57"/>
        <v>0.08333333333333333</v>
      </c>
      <c r="O113" s="22">
        <f t="shared" si="65"/>
        <v>7</v>
      </c>
      <c r="P113" s="176">
        <v>0.24137931034482757</v>
      </c>
      <c r="Q113" s="3">
        <v>0</v>
      </c>
      <c r="R113" s="177">
        <v>0</v>
      </c>
      <c r="S113" s="178">
        <v>29</v>
      </c>
      <c r="T113" s="3">
        <v>22</v>
      </c>
      <c r="U113" s="179">
        <v>0.7586206896551724</v>
      </c>
      <c r="V113" s="3">
        <f t="shared" si="58"/>
        <v>0</v>
      </c>
      <c r="W113" s="179">
        <f t="shared" si="59"/>
        <v>0</v>
      </c>
      <c r="X113" s="22">
        <f t="shared" si="66"/>
        <v>7</v>
      </c>
      <c r="Y113" s="179">
        <v>0.24137931034482757</v>
      </c>
      <c r="Z113" s="3">
        <v>0</v>
      </c>
      <c r="AA113" s="180">
        <v>0</v>
      </c>
      <c r="AB113" s="162"/>
    </row>
    <row r="114" spans="1:28" ht="15" customHeight="1">
      <c r="A114" s="336"/>
      <c r="B114" s="277">
        <v>2007</v>
      </c>
      <c r="C114" s="171">
        <v>20</v>
      </c>
      <c r="D114" s="172">
        <v>19</v>
      </c>
      <c r="E114" s="202">
        <f t="shared" si="60"/>
        <v>0.95</v>
      </c>
      <c r="F114" s="172">
        <v>1</v>
      </c>
      <c r="G114" s="202">
        <f t="shared" si="61"/>
        <v>0.05</v>
      </c>
      <c r="H114" s="172">
        <v>1</v>
      </c>
      <c r="I114" s="203">
        <f t="shared" si="62"/>
        <v>0.05</v>
      </c>
      <c r="J114" s="204">
        <f t="shared" si="63"/>
        <v>20</v>
      </c>
      <c r="K114" s="3">
        <v>16</v>
      </c>
      <c r="L114" s="205">
        <f t="shared" si="64"/>
        <v>0.8</v>
      </c>
      <c r="M114" s="3">
        <f t="shared" si="56"/>
        <v>3</v>
      </c>
      <c r="N114" s="176">
        <f t="shared" si="57"/>
        <v>0.15789473684210525</v>
      </c>
      <c r="O114" s="22">
        <f t="shared" si="65"/>
        <v>4</v>
      </c>
      <c r="P114" s="176">
        <v>0.2</v>
      </c>
      <c r="Q114" s="3">
        <v>0</v>
      </c>
      <c r="R114" s="177">
        <v>0</v>
      </c>
      <c r="S114" s="178">
        <v>20</v>
      </c>
      <c r="T114" s="3">
        <v>14</v>
      </c>
      <c r="U114" s="179">
        <v>0.7</v>
      </c>
      <c r="V114" s="3">
        <f t="shared" si="58"/>
        <v>2</v>
      </c>
      <c r="W114" s="179">
        <f t="shared" si="59"/>
        <v>0.125</v>
      </c>
      <c r="X114" s="22">
        <f t="shared" si="66"/>
        <v>6</v>
      </c>
      <c r="Y114" s="179">
        <v>0.3</v>
      </c>
      <c r="Z114" s="3">
        <v>0</v>
      </c>
      <c r="AA114" s="180">
        <v>0</v>
      </c>
      <c r="AB114" s="162"/>
    </row>
    <row r="115" spans="1:28" ht="15" customHeight="1">
      <c r="A115" s="336"/>
      <c r="B115" s="277">
        <v>2008</v>
      </c>
      <c r="C115" s="171">
        <v>22</v>
      </c>
      <c r="D115" s="172">
        <v>22</v>
      </c>
      <c r="E115" s="202">
        <f t="shared" si="60"/>
        <v>1</v>
      </c>
      <c r="F115" s="172">
        <v>0</v>
      </c>
      <c r="G115" s="202">
        <f t="shared" si="61"/>
        <v>0</v>
      </c>
      <c r="H115" s="172">
        <v>0</v>
      </c>
      <c r="I115" s="203">
        <f t="shared" si="62"/>
        <v>0</v>
      </c>
      <c r="J115" s="204">
        <f t="shared" si="63"/>
        <v>22</v>
      </c>
      <c r="K115" s="3">
        <v>18</v>
      </c>
      <c r="L115" s="205">
        <f t="shared" si="64"/>
        <v>0.8181818181818182</v>
      </c>
      <c r="M115" s="3">
        <f t="shared" si="56"/>
        <v>4</v>
      </c>
      <c r="N115" s="176">
        <f t="shared" si="57"/>
        <v>0.18181818181818182</v>
      </c>
      <c r="O115" s="22">
        <f t="shared" si="65"/>
        <v>4</v>
      </c>
      <c r="P115" s="176">
        <v>0.18181818181818182</v>
      </c>
      <c r="Q115" s="3">
        <v>0</v>
      </c>
      <c r="R115" s="177">
        <v>0</v>
      </c>
      <c r="S115" s="178">
        <v>22</v>
      </c>
      <c r="T115" s="3">
        <v>18</v>
      </c>
      <c r="U115" s="179">
        <v>0.8181818181818182</v>
      </c>
      <c r="V115" s="3">
        <f t="shared" si="58"/>
        <v>0</v>
      </c>
      <c r="W115" s="179">
        <f t="shared" si="59"/>
        <v>0</v>
      </c>
      <c r="X115" s="22">
        <f t="shared" si="66"/>
        <v>4</v>
      </c>
      <c r="Y115" s="179">
        <v>0.18181818181818182</v>
      </c>
      <c r="Z115" s="3">
        <v>0</v>
      </c>
      <c r="AA115" s="180">
        <v>0</v>
      </c>
      <c r="AB115" s="162"/>
    </row>
    <row r="116" spans="1:28" ht="15" customHeight="1">
      <c r="A116" s="336"/>
      <c r="B116" s="277">
        <v>2009</v>
      </c>
      <c r="C116" s="171">
        <v>26</v>
      </c>
      <c r="D116" s="172">
        <v>22</v>
      </c>
      <c r="E116" s="202">
        <f t="shared" si="60"/>
        <v>0.8461538461538461</v>
      </c>
      <c r="F116" s="172">
        <v>4</v>
      </c>
      <c r="G116" s="202">
        <f t="shared" si="61"/>
        <v>0.15384615384615385</v>
      </c>
      <c r="H116" s="172">
        <v>4</v>
      </c>
      <c r="I116" s="203">
        <f t="shared" si="62"/>
        <v>0.15384615384615385</v>
      </c>
      <c r="J116" s="204">
        <f t="shared" si="63"/>
        <v>26</v>
      </c>
      <c r="K116" s="3">
        <v>19</v>
      </c>
      <c r="L116" s="205">
        <f t="shared" si="64"/>
        <v>0.7307692307692307</v>
      </c>
      <c r="M116" s="3">
        <f t="shared" si="56"/>
        <v>3</v>
      </c>
      <c r="N116" s="176">
        <f t="shared" si="57"/>
        <v>0.13636363636363635</v>
      </c>
      <c r="O116" s="22">
        <f t="shared" si="65"/>
        <v>7</v>
      </c>
      <c r="P116" s="176">
        <v>0.2692307692307692</v>
      </c>
      <c r="Q116" s="3">
        <v>0</v>
      </c>
      <c r="R116" s="177">
        <v>0</v>
      </c>
      <c r="S116" s="178">
        <v>26</v>
      </c>
      <c r="T116" s="3">
        <v>18</v>
      </c>
      <c r="U116" s="179">
        <v>0.6923076923076923</v>
      </c>
      <c r="V116" s="3">
        <f t="shared" si="58"/>
        <v>1</v>
      </c>
      <c r="W116" s="179">
        <f t="shared" si="59"/>
        <v>0.05263157894736842</v>
      </c>
      <c r="X116" s="22">
        <f t="shared" si="66"/>
        <v>8</v>
      </c>
      <c r="Y116" s="179">
        <v>0.3076923076923077</v>
      </c>
      <c r="Z116" s="3">
        <v>0</v>
      </c>
      <c r="AA116" s="180">
        <v>0</v>
      </c>
      <c r="AB116" s="162"/>
    </row>
    <row r="117" spans="1:28" ht="15" customHeight="1">
      <c r="A117" s="336"/>
      <c r="B117" s="277">
        <v>2010</v>
      </c>
      <c r="C117" s="171">
        <v>32</v>
      </c>
      <c r="D117" s="172">
        <v>28</v>
      </c>
      <c r="E117" s="202">
        <f t="shared" si="60"/>
        <v>0.875</v>
      </c>
      <c r="F117" s="172">
        <v>4</v>
      </c>
      <c r="G117" s="202">
        <f t="shared" si="61"/>
        <v>0.125</v>
      </c>
      <c r="H117" s="172">
        <v>4</v>
      </c>
      <c r="I117" s="203">
        <f t="shared" si="62"/>
        <v>0.125</v>
      </c>
      <c r="J117" s="204">
        <f t="shared" si="63"/>
        <v>32</v>
      </c>
      <c r="K117" s="3">
        <v>26</v>
      </c>
      <c r="L117" s="205">
        <f t="shared" si="64"/>
        <v>0.8125</v>
      </c>
      <c r="M117" s="3">
        <f t="shared" si="56"/>
        <v>2</v>
      </c>
      <c r="N117" s="176">
        <f t="shared" si="57"/>
        <v>0.07142857142857142</v>
      </c>
      <c r="O117" s="22">
        <f t="shared" si="65"/>
        <v>6</v>
      </c>
      <c r="P117" s="176">
        <v>0.1875</v>
      </c>
      <c r="Q117" s="3">
        <v>0</v>
      </c>
      <c r="R117" s="177">
        <v>0</v>
      </c>
      <c r="S117" s="178">
        <v>32</v>
      </c>
      <c r="T117" s="3">
        <v>22</v>
      </c>
      <c r="U117" s="179">
        <v>0.6875</v>
      </c>
      <c r="V117" s="3">
        <f t="shared" si="58"/>
        <v>4</v>
      </c>
      <c r="W117" s="179">
        <f t="shared" si="59"/>
        <v>0.15384615384615385</v>
      </c>
      <c r="X117" s="22">
        <f t="shared" si="66"/>
        <v>10</v>
      </c>
      <c r="Y117" s="179">
        <v>0.3125</v>
      </c>
      <c r="Z117" s="3">
        <v>0</v>
      </c>
      <c r="AA117" s="180">
        <v>0</v>
      </c>
      <c r="AB117" s="162"/>
    </row>
    <row r="118" spans="1:28" ht="15" customHeight="1">
      <c r="A118" s="336"/>
      <c r="B118" s="277">
        <v>2011</v>
      </c>
      <c r="C118" s="171">
        <v>36</v>
      </c>
      <c r="D118" s="172">
        <v>33</v>
      </c>
      <c r="E118" s="202">
        <f t="shared" si="60"/>
        <v>0.9166666666666666</v>
      </c>
      <c r="F118" s="172">
        <v>3</v>
      </c>
      <c r="G118" s="202">
        <f t="shared" si="61"/>
        <v>0.08333333333333333</v>
      </c>
      <c r="H118" s="172">
        <v>3</v>
      </c>
      <c r="I118" s="203">
        <f t="shared" si="62"/>
        <v>0.08333333333333333</v>
      </c>
      <c r="J118" s="204">
        <f t="shared" si="63"/>
        <v>36</v>
      </c>
      <c r="K118" s="3">
        <v>29</v>
      </c>
      <c r="L118" s="205">
        <f t="shared" si="64"/>
        <v>0.8055555555555556</v>
      </c>
      <c r="M118" s="3">
        <f t="shared" si="56"/>
        <v>4</v>
      </c>
      <c r="N118" s="176">
        <f t="shared" si="57"/>
        <v>0.12121212121212122</v>
      </c>
      <c r="O118" s="22">
        <f t="shared" si="65"/>
        <v>7</v>
      </c>
      <c r="P118" s="176">
        <v>0.19444444444444448</v>
      </c>
      <c r="Q118" s="3">
        <v>0</v>
      </c>
      <c r="R118" s="177">
        <v>0</v>
      </c>
      <c r="S118" s="178">
        <v>36</v>
      </c>
      <c r="T118" s="3">
        <v>30</v>
      </c>
      <c r="U118" s="179">
        <v>0.8333333333333335</v>
      </c>
      <c r="V118" s="3">
        <v>6</v>
      </c>
      <c r="W118" s="179">
        <v>0.16666666666666663</v>
      </c>
      <c r="X118" s="22">
        <f t="shared" si="66"/>
        <v>13</v>
      </c>
      <c r="Y118" s="179">
        <f>X118/S118</f>
        <v>0.3611111111111111</v>
      </c>
      <c r="Z118" s="3">
        <v>0</v>
      </c>
      <c r="AA118" s="180">
        <v>0</v>
      </c>
      <c r="AB118" s="162"/>
    </row>
    <row r="119" spans="1:28" ht="15" customHeight="1">
      <c r="A119" s="336"/>
      <c r="B119" s="281">
        <v>2012</v>
      </c>
      <c r="C119" s="210">
        <v>28</v>
      </c>
      <c r="D119" s="182">
        <v>27</v>
      </c>
      <c r="E119" s="202">
        <f t="shared" si="60"/>
        <v>0.9642857142857143</v>
      </c>
      <c r="F119" s="182">
        <v>1</v>
      </c>
      <c r="G119" s="202">
        <f t="shared" si="61"/>
        <v>0.03571428571428571</v>
      </c>
      <c r="H119" s="182">
        <v>1</v>
      </c>
      <c r="I119" s="203">
        <f t="shared" si="62"/>
        <v>0.03571428571428571</v>
      </c>
      <c r="J119" s="204">
        <f t="shared" si="63"/>
        <v>28</v>
      </c>
      <c r="K119" s="91">
        <v>25</v>
      </c>
      <c r="L119" s="205">
        <f t="shared" si="64"/>
        <v>0.8928571428571429</v>
      </c>
      <c r="M119" s="91">
        <v>3</v>
      </c>
      <c r="N119" s="186">
        <v>0.107</v>
      </c>
      <c r="O119" s="22">
        <f t="shared" si="65"/>
        <v>4</v>
      </c>
      <c r="P119" s="186">
        <v>0.1428</v>
      </c>
      <c r="Q119" s="91">
        <v>0</v>
      </c>
      <c r="R119" s="187">
        <f>Q119/J119</f>
        <v>0</v>
      </c>
      <c r="S119" s="188">
        <v>28</v>
      </c>
      <c r="T119" s="91"/>
      <c r="U119" s="189"/>
      <c r="V119" s="91"/>
      <c r="W119" s="189"/>
      <c r="X119" s="91"/>
      <c r="Y119" s="189"/>
      <c r="Z119" s="91">
        <v>28</v>
      </c>
      <c r="AA119" s="190">
        <v>1</v>
      </c>
      <c r="AB119" s="162"/>
    </row>
    <row r="120" spans="1:28" ht="15" customHeight="1" thickBot="1">
      <c r="A120" s="336"/>
      <c r="B120" s="270">
        <v>2013</v>
      </c>
      <c r="C120" s="181">
        <v>17</v>
      </c>
      <c r="D120" s="182">
        <v>17</v>
      </c>
      <c r="E120" s="202">
        <f t="shared" si="60"/>
        <v>1</v>
      </c>
      <c r="F120" s="182">
        <v>0</v>
      </c>
      <c r="G120" s="202">
        <f t="shared" si="61"/>
        <v>0</v>
      </c>
      <c r="H120" s="182">
        <v>0</v>
      </c>
      <c r="I120" s="203">
        <f t="shared" si="62"/>
        <v>0</v>
      </c>
      <c r="J120" s="204">
        <f t="shared" si="63"/>
        <v>17</v>
      </c>
      <c r="K120" s="91"/>
      <c r="L120" s="186"/>
      <c r="M120" s="91"/>
      <c r="N120" s="186"/>
      <c r="O120" s="91"/>
      <c r="P120" s="186"/>
      <c r="Q120" s="91">
        <v>17</v>
      </c>
      <c r="R120" s="186">
        <f>Q120/J120</f>
        <v>1</v>
      </c>
      <c r="S120" s="228">
        <f>J120</f>
        <v>17</v>
      </c>
      <c r="T120" s="91"/>
      <c r="U120" s="189"/>
      <c r="V120" s="91"/>
      <c r="W120" s="189"/>
      <c r="X120" s="91"/>
      <c r="Y120" s="189"/>
      <c r="Z120" s="91">
        <v>17</v>
      </c>
      <c r="AA120" s="190">
        <f>Z120/S120</f>
        <v>1</v>
      </c>
      <c r="AB120" s="162"/>
    </row>
    <row r="121" spans="1:28" ht="15" customHeight="1" thickBot="1">
      <c r="A121" s="330" t="s">
        <v>77</v>
      </c>
      <c r="B121" s="331"/>
      <c r="C121" s="110"/>
      <c r="D121" s="111"/>
      <c r="E121" s="191">
        <f>AVERAGE(E107:E120)</f>
        <v>0.867035828184671</v>
      </c>
      <c r="F121" s="111"/>
      <c r="G121" s="191">
        <f>AVERAGE(G107:G120)</f>
        <v>0.13296417181532896</v>
      </c>
      <c r="H121" s="111"/>
      <c r="I121" s="192">
        <f>AVERAGE(I107:I120)</f>
        <v>0.13296417181532896</v>
      </c>
      <c r="J121" s="114"/>
      <c r="K121" s="115"/>
      <c r="L121" s="191">
        <f>AVERAGE(L107:L120)</f>
        <v>0.7504985849114644</v>
      </c>
      <c r="M121" s="111"/>
      <c r="N121" s="191">
        <f>AVERAGE(N107:N120)</f>
        <v>0.12401924975609185</v>
      </c>
      <c r="O121" s="111"/>
      <c r="P121" s="191">
        <f>AVERAGE(P107:P120)</f>
        <v>0.2522442722313926</v>
      </c>
      <c r="Q121" s="111"/>
      <c r="R121" s="116"/>
      <c r="S121" s="193"/>
      <c r="T121" s="111"/>
      <c r="U121" s="191">
        <f>AVERAGE(U107:U120)</f>
        <v>0.6642087366771899</v>
      </c>
      <c r="V121" s="111"/>
      <c r="W121" s="191">
        <f>AVERAGE(W107:W120)</f>
        <v>0.11894161623263788</v>
      </c>
      <c r="X121" s="111"/>
      <c r="Y121" s="191">
        <f>AVERAGE(Y107:Y119)</f>
        <v>0.35199496702651367</v>
      </c>
      <c r="Z121" s="111"/>
      <c r="AA121" s="194"/>
      <c r="AB121" s="162"/>
    </row>
    <row r="122" spans="1:28" ht="15" customHeight="1" thickBot="1" thickTop="1">
      <c r="A122" s="332" t="s">
        <v>71</v>
      </c>
      <c r="B122" s="333"/>
      <c r="C122" s="80"/>
      <c r="D122" s="74"/>
      <c r="E122" s="195">
        <f>_xlfn.STDEV.P(E107:E120)</f>
        <v>0.1016298613727765</v>
      </c>
      <c r="F122" s="74"/>
      <c r="G122" s="195">
        <f>_xlfn.STDEV.P(G107:G120)</f>
        <v>0.10162986137277615</v>
      </c>
      <c r="H122" s="74"/>
      <c r="I122" s="196">
        <f>_xlfn.STDEV.P(I107:I120)</f>
        <v>0.10162986137277615</v>
      </c>
      <c r="J122" s="73"/>
      <c r="K122" s="74"/>
      <c r="L122" s="195">
        <f>_xlfn.STDEV.P(L107:L120)</f>
        <v>0.07841211687306003</v>
      </c>
      <c r="M122" s="74"/>
      <c r="N122" s="195">
        <f>_xlfn.STDEV.P(N107:N120)</f>
        <v>0.04616093339366822</v>
      </c>
      <c r="O122" s="74"/>
      <c r="P122" s="195">
        <f>_xlfn.STDEV.P(P107:P120)</f>
        <v>0.07387693064259948</v>
      </c>
      <c r="Q122" s="74"/>
      <c r="R122" s="77"/>
      <c r="S122" s="197"/>
      <c r="T122" s="74"/>
      <c r="U122" s="195">
        <f>_xlfn.STDEV.P(U107:U120)</f>
        <v>0.10200274146249012</v>
      </c>
      <c r="V122" s="74"/>
      <c r="W122" s="195">
        <f>_xlfn.STDEV.P(W107:W120)</f>
        <v>0.08622500344182829</v>
      </c>
      <c r="X122" s="74"/>
      <c r="Y122" s="195">
        <f>_xlfn.STDEV.P(Y107:Y119)</f>
        <v>0.08838455583588303</v>
      </c>
      <c r="Z122" s="74"/>
      <c r="AA122" s="149"/>
      <c r="AB122" s="162"/>
    </row>
    <row r="123" spans="1:28" ht="15" customHeight="1" thickBot="1" thickTop="1">
      <c r="A123" s="334" t="s">
        <v>75</v>
      </c>
      <c r="B123" s="335"/>
      <c r="C123" s="119"/>
      <c r="D123" s="107"/>
      <c r="E123" s="198">
        <f>(E120-E107)/($B$120-$B$107)</f>
        <v>0.024725274725274724</v>
      </c>
      <c r="F123" s="107"/>
      <c r="G123" s="198">
        <f>SLOPE(G107:G120,$B$107:$B$120)</f>
        <v>-0.005324437467294611</v>
      </c>
      <c r="H123" s="107"/>
      <c r="I123" s="211">
        <f>SLOPE(I107:I120,$B$107:$B$120)</f>
        <v>-0.005324437467294611</v>
      </c>
      <c r="J123" s="121"/>
      <c r="K123" s="107"/>
      <c r="L123" s="198">
        <f>(L119-L107)/($B$17-$B$5)</f>
        <v>0.02380952380952382</v>
      </c>
      <c r="M123" s="107"/>
      <c r="N123" s="198">
        <f>(N119-N107)/($B$17-$B$5)</f>
        <v>0.00014473684210526347</v>
      </c>
      <c r="O123" s="107"/>
      <c r="P123" s="198">
        <f>(P119-P107)/($B$17-$B$5)</f>
        <v>-0.02083809523809524</v>
      </c>
      <c r="Q123" s="107"/>
      <c r="R123" s="122"/>
      <c r="S123" s="199"/>
      <c r="T123" s="107"/>
      <c r="U123" s="198">
        <f>(U118-U107)/($B$16-$B$5)</f>
        <v>0.02705627705627707</v>
      </c>
      <c r="V123" s="107"/>
      <c r="W123" s="198">
        <f>(W118-W107)/($B$16-$B$5)</f>
        <v>0.004456327985739747</v>
      </c>
      <c r="X123" s="107"/>
      <c r="Y123" s="198">
        <f>(Y118-Y107)/($B$16-$B$5)</f>
        <v>-0.009379509379509382</v>
      </c>
      <c r="Z123" s="107"/>
      <c r="AA123" s="130"/>
      <c r="AB123" s="162"/>
    </row>
    <row r="124" spans="1:28" ht="15" customHeight="1">
      <c r="A124" s="336" t="s">
        <v>14</v>
      </c>
      <c r="B124" s="280" t="s">
        <v>1</v>
      </c>
      <c r="C124" s="200">
        <v>5</v>
      </c>
      <c r="D124" s="201">
        <v>5</v>
      </c>
      <c r="E124" s="202">
        <f>D124/C124</f>
        <v>1</v>
      </c>
      <c r="F124" s="201">
        <v>0</v>
      </c>
      <c r="G124" s="202">
        <f>F124/C124</f>
        <v>0</v>
      </c>
      <c r="H124" s="201">
        <v>0</v>
      </c>
      <c r="I124" s="203">
        <f>H124/C124</f>
        <v>0</v>
      </c>
      <c r="J124" s="204">
        <f>C124</f>
        <v>5</v>
      </c>
      <c r="K124" s="22">
        <v>4</v>
      </c>
      <c r="L124" s="205">
        <f>K124/J124</f>
        <v>0.8</v>
      </c>
      <c r="M124" s="22">
        <f t="shared" si="56"/>
        <v>1</v>
      </c>
      <c r="N124" s="205">
        <f t="shared" si="57"/>
        <v>0.2</v>
      </c>
      <c r="O124" s="22">
        <f>M124+H124</f>
        <v>1</v>
      </c>
      <c r="P124" s="205">
        <v>0.2</v>
      </c>
      <c r="Q124" s="22">
        <v>0</v>
      </c>
      <c r="R124" s="206">
        <v>0</v>
      </c>
      <c r="S124" s="207">
        <v>5</v>
      </c>
      <c r="T124" s="22">
        <v>2</v>
      </c>
      <c r="U124" s="208">
        <v>0.4</v>
      </c>
      <c r="V124" s="22">
        <f t="shared" si="58"/>
        <v>2</v>
      </c>
      <c r="W124" s="208">
        <f aca="true" t="shared" si="67" ref="W124:W134">V124/K124</f>
        <v>0.5</v>
      </c>
      <c r="X124" s="22">
        <f>V124+O124</f>
        <v>3</v>
      </c>
      <c r="Y124" s="208">
        <v>0.6</v>
      </c>
      <c r="Z124" s="22">
        <v>0</v>
      </c>
      <c r="AA124" s="209">
        <v>0</v>
      </c>
      <c r="AB124" s="162"/>
    </row>
    <row r="125" spans="1:28" ht="15" customHeight="1">
      <c r="A125" s="336"/>
      <c r="B125" s="276" t="s">
        <v>2</v>
      </c>
      <c r="C125" s="171">
        <v>3</v>
      </c>
      <c r="D125" s="172">
        <v>3</v>
      </c>
      <c r="E125" s="202">
        <f aca="true" t="shared" si="68" ref="E125:E137">D125/C125</f>
        <v>1</v>
      </c>
      <c r="F125" s="172">
        <v>0</v>
      </c>
      <c r="G125" s="202">
        <f aca="true" t="shared" si="69" ref="G125:G137">F125/C125</f>
        <v>0</v>
      </c>
      <c r="H125" s="172">
        <v>0</v>
      </c>
      <c r="I125" s="203">
        <f aca="true" t="shared" si="70" ref="I125:I137">H125/C125</f>
        <v>0</v>
      </c>
      <c r="J125" s="204">
        <f aca="true" t="shared" si="71" ref="J125:J137">C125</f>
        <v>3</v>
      </c>
      <c r="K125" s="3">
        <v>3</v>
      </c>
      <c r="L125" s="205">
        <f aca="true" t="shared" si="72" ref="L125:L136">K125/J125</f>
        <v>1</v>
      </c>
      <c r="M125" s="3">
        <f t="shared" si="56"/>
        <v>0</v>
      </c>
      <c r="N125" s="176">
        <f t="shared" si="57"/>
        <v>0</v>
      </c>
      <c r="O125" s="22">
        <f aca="true" t="shared" si="73" ref="O125:O136">M125+H125</f>
        <v>0</v>
      </c>
      <c r="P125" s="176">
        <v>0</v>
      </c>
      <c r="Q125" s="3">
        <v>0</v>
      </c>
      <c r="R125" s="177">
        <v>0</v>
      </c>
      <c r="S125" s="178">
        <v>3</v>
      </c>
      <c r="T125" s="3">
        <v>2</v>
      </c>
      <c r="U125" s="179">
        <v>0.6666666666666667</v>
      </c>
      <c r="V125" s="3">
        <f t="shared" si="58"/>
        <v>1</v>
      </c>
      <c r="W125" s="179">
        <f t="shared" si="67"/>
        <v>0.3333333333333333</v>
      </c>
      <c r="X125" s="22">
        <f aca="true" t="shared" si="74" ref="X125:X135">V125+O125</f>
        <v>1</v>
      </c>
      <c r="Y125" s="179">
        <v>0.33333333333333337</v>
      </c>
      <c r="Z125" s="3">
        <v>0</v>
      </c>
      <c r="AA125" s="180">
        <v>0</v>
      </c>
      <c r="AB125" s="162"/>
    </row>
    <row r="126" spans="1:28" ht="15" customHeight="1">
      <c r="A126" s="336"/>
      <c r="B126" s="276" t="s">
        <v>3</v>
      </c>
      <c r="C126" s="171">
        <v>3</v>
      </c>
      <c r="D126" s="172">
        <v>2</v>
      </c>
      <c r="E126" s="202">
        <f t="shared" si="68"/>
        <v>0.6666666666666666</v>
      </c>
      <c r="F126" s="172">
        <v>1</v>
      </c>
      <c r="G126" s="202">
        <f t="shared" si="69"/>
        <v>0.3333333333333333</v>
      </c>
      <c r="H126" s="172">
        <v>1</v>
      </c>
      <c r="I126" s="203">
        <f t="shared" si="70"/>
        <v>0.3333333333333333</v>
      </c>
      <c r="J126" s="204">
        <f t="shared" si="71"/>
        <v>3</v>
      </c>
      <c r="K126" s="3">
        <v>2</v>
      </c>
      <c r="L126" s="205">
        <f t="shared" si="72"/>
        <v>0.6666666666666666</v>
      </c>
      <c r="M126" s="3">
        <f t="shared" si="56"/>
        <v>0</v>
      </c>
      <c r="N126" s="176">
        <f t="shared" si="57"/>
        <v>0</v>
      </c>
      <c r="O126" s="22">
        <f t="shared" si="73"/>
        <v>1</v>
      </c>
      <c r="P126" s="176">
        <v>0.33333333333333337</v>
      </c>
      <c r="Q126" s="3">
        <v>0</v>
      </c>
      <c r="R126" s="177">
        <v>0</v>
      </c>
      <c r="S126" s="178">
        <v>3</v>
      </c>
      <c r="T126" s="3">
        <v>2</v>
      </c>
      <c r="U126" s="179">
        <v>0.6666666666666667</v>
      </c>
      <c r="V126" s="3">
        <f t="shared" si="58"/>
        <v>0</v>
      </c>
      <c r="W126" s="179">
        <f t="shared" si="67"/>
        <v>0</v>
      </c>
      <c r="X126" s="22">
        <f t="shared" si="74"/>
        <v>1</v>
      </c>
      <c r="Y126" s="179">
        <v>0.33333333333333337</v>
      </c>
      <c r="Z126" s="3">
        <v>0</v>
      </c>
      <c r="AA126" s="180">
        <v>0</v>
      </c>
      <c r="AB126" s="162"/>
    </row>
    <row r="127" spans="1:28" ht="15" customHeight="1">
      <c r="A127" s="336"/>
      <c r="B127" s="276" t="s">
        <v>4</v>
      </c>
      <c r="C127" s="171">
        <v>4</v>
      </c>
      <c r="D127" s="172">
        <v>4</v>
      </c>
      <c r="E127" s="202">
        <f t="shared" si="68"/>
        <v>1</v>
      </c>
      <c r="F127" s="172">
        <v>0</v>
      </c>
      <c r="G127" s="202">
        <f t="shared" si="69"/>
        <v>0</v>
      </c>
      <c r="H127" s="172">
        <v>0</v>
      </c>
      <c r="I127" s="203">
        <f t="shared" si="70"/>
        <v>0</v>
      </c>
      <c r="J127" s="204">
        <f t="shared" si="71"/>
        <v>4</v>
      </c>
      <c r="K127" s="3">
        <v>2</v>
      </c>
      <c r="L127" s="205">
        <f t="shared" si="72"/>
        <v>0.5</v>
      </c>
      <c r="M127" s="3">
        <f t="shared" si="56"/>
        <v>2</v>
      </c>
      <c r="N127" s="176">
        <f t="shared" si="57"/>
        <v>0.5</v>
      </c>
      <c r="O127" s="22">
        <f t="shared" si="73"/>
        <v>2</v>
      </c>
      <c r="P127" s="176">
        <v>0.5</v>
      </c>
      <c r="Q127" s="3">
        <v>0</v>
      </c>
      <c r="R127" s="177">
        <v>0</v>
      </c>
      <c r="S127" s="178">
        <v>4</v>
      </c>
      <c r="T127" s="3">
        <v>1</v>
      </c>
      <c r="U127" s="179">
        <v>0.25</v>
      </c>
      <c r="V127" s="3">
        <f t="shared" si="58"/>
        <v>1</v>
      </c>
      <c r="W127" s="179">
        <f t="shared" si="67"/>
        <v>0.5</v>
      </c>
      <c r="X127" s="22">
        <f t="shared" si="74"/>
        <v>3</v>
      </c>
      <c r="Y127" s="179">
        <v>0.75</v>
      </c>
      <c r="Z127" s="3">
        <v>0</v>
      </c>
      <c r="AA127" s="180">
        <v>0</v>
      </c>
      <c r="AB127" s="162"/>
    </row>
    <row r="128" spans="1:28" ht="15" customHeight="1">
      <c r="A128" s="336"/>
      <c r="B128" s="276" t="s">
        <v>5</v>
      </c>
      <c r="C128" s="171">
        <v>3</v>
      </c>
      <c r="D128" s="172">
        <v>1</v>
      </c>
      <c r="E128" s="202">
        <f t="shared" si="68"/>
        <v>0.3333333333333333</v>
      </c>
      <c r="F128" s="172">
        <v>2</v>
      </c>
      <c r="G128" s="202">
        <f t="shared" si="69"/>
        <v>0.6666666666666666</v>
      </c>
      <c r="H128" s="172">
        <v>2</v>
      </c>
      <c r="I128" s="203">
        <f t="shared" si="70"/>
        <v>0.6666666666666666</v>
      </c>
      <c r="J128" s="204">
        <f t="shared" si="71"/>
        <v>3</v>
      </c>
      <c r="K128" s="3">
        <v>1</v>
      </c>
      <c r="L128" s="205">
        <f t="shared" si="72"/>
        <v>0.3333333333333333</v>
      </c>
      <c r="M128" s="3">
        <f t="shared" si="56"/>
        <v>0</v>
      </c>
      <c r="N128" s="176">
        <f t="shared" si="57"/>
        <v>0</v>
      </c>
      <c r="O128" s="22">
        <f t="shared" si="73"/>
        <v>2</v>
      </c>
      <c r="P128" s="176">
        <v>0.6666666666666667</v>
      </c>
      <c r="Q128" s="3">
        <v>0</v>
      </c>
      <c r="R128" s="177">
        <v>0</v>
      </c>
      <c r="S128" s="178">
        <v>3</v>
      </c>
      <c r="T128" s="3">
        <v>0</v>
      </c>
      <c r="U128" s="179">
        <v>0</v>
      </c>
      <c r="V128" s="3">
        <f t="shared" si="58"/>
        <v>1</v>
      </c>
      <c r="W128" s="179">
        <f t="shared" si="67"/>
        <v>1</v>
      </c>
      <c r="X128" s="22">
        <f t="shared" si="74"/>
        <v>3</v>
      </c>
      <c r="Y128" s="179">
        <v>1</v>
      </c>
      <c r="Z128" s="3">
        <v>0</v>
      </c>
      <c r="AA128" s="180">
        <v>0</v>
      </c>
      <c r="AB128" s="162"/>
    </row>
    <row r="129" spans="1:28" ht="15" customHeight="1">
      <c r="A129" s="336"/>
      <c r="B129" s="276" t="s">
        <v>6</v>
      </c>
      <c r="C129" s="171">
        <v>4</v>
      </c>
      <c r="D129" s="172">
        <v>3</v>
      </c>
      <c r="E129" s="202">
        <f t="shared" si="68"/>
        <v>0.75</v>
      </c>
      <c r="F129" s="172">
        <v>1</v>
      </c>
      <c r="G129" s="202">
        <f t="shared" si="69"/>
        <v>0.25</v>
      </c>
      <c r="H129" s="172">
        <v>1</v>
      </c>
      <c r="I129" s="203">
        <f t="shared" si="70"/>
        <v>0.25</v>
      </c>
      <c r="J129" s="204">
        <f t="shared" si="71"/>
        <v>4</v>
      </c>
      <c r="K129" s="3">
        <v>3</v>
      </c>
      <c r="L129" s="205">
        <f t="shared" si="72"/>
        <v>0.75</v>
      </c>
      <c r="M129" s="3">
        <f t="shared" si="56"/>
        <v>0</v>
      </c>
      <c r="N129" s="176">
        <f t="shared" si="57"/>
        <v>0</v>
      </c>
      <c r="O129" s="22">
        <f t="shared" si="73"/>
        <v>1</v>
      </c>
      <c r="P129" s="176">
        <v>0.25</v>
      </c>
      <c r="Q129" s="3">
        <v>0</v>
      </c>
      <c r="R129" s="177">
        <v>0</v>
      </c>
      <c r="S129" s="178">
        <v>4</v>
      </c>
      <c r="T129" s="3">
        <v>3</v>
      </c>
      <c r="U129" s="179">
        <v>0.75</v>
      </c>
      <c r="V129" s="3">
        <f t="shared" si="58"/>
        <v>0</v>
      </c>
      <c r="W129" s="179">
        <f t="shared" si="67"/>
        <v>0</v>
      </c>
      <c r="X129" s="22">
        <f t="shared" si="74"/>
        <v>1</v>
      </c>
      <c r="Y129" s="179">
        <v>0.25</v>
      </c>
      <c r="Z129" s="3">
        <v>0</v>
      </c>
      <c r="AA129" s="180">
        <v>0</v>
      </c>
      <c r="AB129" s="162"/>
    </row>
    <row r="130" spans="1:28" ht="15" customHeight="1">
      <c r="A130" s="336"/>
      <c r="B130" s="276" t="s">
        <v>7</v>
      </c>
      <c r="C130" s="171">
        <v>2</v>
      </c>
      <c r="D130" s="172">
        <v>1</v>
      </c>
      <c r="E130" s="202">
        <f t="shared" si="68"/>
        <v>0.5</v>
      </c>
      <c r="F130" s="172">
        <v>1</v>
      </c>
      <c r="G130" s="202">
        <f t="shared" si="69"/>
        <v>0.5</v>
      </c>
      <c r="H130" s="172">
        <v>1</v>
      </c>
      <c r="I130" s="203">
        <f t="shared" si="70"/>
        <v>0.5</v>
      </c>
      <c r="J130" s="204">
        <f t="shared" si="71"/>
        <v>2</v>
      </c>
      <c r="K130" s="3">
        <v>2</v>
      </c>
      <c r="L130" s="205">
        <f t="shared" si="72"/>
        <v>1</v>
      </c>
      <c r="M130" s="3">
        <f t="shared" si="56"/>
        <v>-1</v>
      </c>
      <c r="N130" s="176">
        <f t="shared" si="57"/>
        <v>-1</v>
      </c>
      <c r="O130" s="22">
        <f t="shared" si="73"/>
        <v>0</v>
      </c>
      <c r="P130" s="176">
        <v>0</v>
      </c>
      <c r="Q130" s="3">
        <v>0</v>
      </c>
      <c r="R130" s="177">
        <v>0</v>
      </c>
      <c r="S130" s="178">
        <v>2</v>
      </c>
      <c r="T130" s="3">
        <v>1</v>
      </c>
      <c r="U130" s="179">
        <v>0.5</v>
      </c>
      <c r="V130" s="3">
        <f t="shared" si="58"/>
        <v>1</v>
      </c>
      <c r="W130" s="179">
        <f t="shared" si="67"/>
        <v>0.5</v>
      </c>
      <c r="X130" s="22">
        <f t="shared" si="74"/>
        <v>1</v>
      </c>
      <c r="Y130" s="179">
        <v>0.5</v>
      </c>
      <c r="Z130" s="3">
        <v>0</v>
      </c>
      <c r="AA130" s="180">
        <v>0</v>
      </c>
      <c r="AB130" s="162"/>
    </row>
    <row r="131" spans="1:28" ht="15" customHeight="1">
      <c r="A131" s="336"/>
      <c r="B131" s="277">
        <v>2007</v>
      </c>
      <c r="C131" s="171">
        <v>6</v>
      </c>
      <c r="D131" s="172">
        <v>5</v>
      </c>
      <c r="E131" s="202">
        <f t="shared" si="68"/>
        <v>0.8333333333333334</v>
      </c>
      <c r="F131" s="172">
        <v>1</v>
      </c>
      <c r="G131" s="202">
        <f t="shared" si="69"/>
        <v>0.16666666666666666</v>
      </c>
      <c r="H131" s="172">
        <v>1</v>
      </c>
      <c r="I131" s="203">
        <f t="shared" si="70"/>
        <v>0.16666666666666666</v>
      </c>
      <c r="J131" s="204">
        <f t="shared" si="71"/>
        <v>6</v>
      </c>
      <c r="K131" s="3">
        <v>4</v>
      </c>
      <c r="L131" s="205">
        <f t="shared" si="72"/>
        <v>0.6666666666666666</v>
      </c>
      <c r="M131" s="3">
        <f t="shared" si="56"/>
        <v>1</v>
      </c>
      <c r="N131" s="176">
        <f t="shared" si="57"/>
        <v>0.2</v>
      </c>
      <c r="O131" s="22">
        <f t="shared" si="73"/>
        <v>2</v>
      </c>
      <c r="P131" s="176">
        <v>0.33333333333333326</v>
      </c>
      <c r="Q131" s="3">
        <v>0</v>
      </c>
      <c r="R131" s="177">
        <v>0</v>
      </c>
      <c r="S131" s="178">
        <v>6</v>
      </c>
      <c r="T131" s="3">
        <v>5</v>
      </c>
      <c r="U131" s="179">
        <v>0.8333333333333335</v>
      </c>
      <c r="V131" s="3">
        <f t="shared" si="58"/>
        <v>-1</v>
      </c>
      <c r="W131" s="179">
        <f t="shared" si="67"/>
        <v>-0.25</v>
      </c>
      <c r="X131" s="22">
        <f t="shared" si="74"/>
        <v>1</v>
      </c>
      <c r="Y131" s="179">
        <v>0.16666666666666663</v>
      </c>
      <c r="Z131" s="3">
        <v>0</v>
      </c>
      <c r="AA131" s="180">
        <v>0</v>
      </c>
      <c r="AB131" s="162"/>
    </row>
    <row r="132" spans="1:28" ht="15" customHeight="1">
      <c r="A132" s="336"/>
      <c r="B132" s="277">
        <v>2008</v>
      </c>
      <c r="C132" s="171">
        <v>5</v>
      </c>
      <c r="D132" s="172">
        <v>5</v>
      </c>
      <c r="E132" s="202">
        <f t="shared" si="68"/>
        <v>1</v>
      </c>
      <c r="F132" s="172">
        <v>0</v>
      </c>
      <c r="G132" s="202">
        <f t="shared" si="69"/>
        <v>0</v>
      </c>
      <c r="H132" s="172">
        <v>0</v>
      </c>
      <c r="I132" s="203">
        <f t="shared" si="70"/>
        <v>0</v>
      </c>
      <c r="J132" s="204">
        <f t="shared" si="71"/>
        <v>5</v>
      </c>
      <c r="K132" s="3">
        <v>5</v>
      </c>
      <c r="L132" s="205">
        <f t="shared" si="72"/>
        <v>1</v>
      </c>
      <c r="M132" s="3">
        <f t="shared" si="56"/>
        <v>0</v>
      </c>
      <c r="N132" s="176">
        <f t="shared" si="57"/>
        <v>0</v>
      </c>
      <c r="O132" s="22">
        <f t="shared" si="73"/>
        <v>0</v>
      </c>
      <c r="P132" s="176">
        <v>0</v>
      </c>
      <c r="Q132" s="3">
        <v>0</v>
      </c>
      <c r="R132" s="177">
        <v>0</v>
      </c>
      <c r="S132" s="178">
        <v>5</v>
      </c>
      <c r="T132" s="3">
        <v>4</v>
      </c>
      <c r="U132" s="179">
        <v>0.8</v>
      </c>
      <c r="V132" s="3">
        <f t="shared" si="58"/>
        <v>1</v>
      </c>
      <c r="W132" s="179">
        <f t="shared" si="67"/>
        <v>0.2</v>
      </c>
      <c r="X132" s="22">
        <f t="shared" si="74"/>
        <v>1</v>
      </c>
      <c r="Y132" s="179">
        <v>0.2</v>
      </c>
      <c r="Z132" s="3">
        <v>0</v>
      </c>
      <c r="AA132" s="180">
        <v>0</v>
      </c>
      <c r="AB132" s="162"/>
    </row>
    <row r="133" spans="1:28" ht="15" customHeight="1">
      <c r="A133" s="336"/>
      <c r="B133" s="277">
        <v>2009</v>
      </c>
      <c r="C133" s="171">
        <v>3</v>
      </c>
      <c r="D133" s="172">
        <v>2</v>
      </c>
      <c r="E133" s="202">
        <f t="shared" si="68"/>
        <v>0.6666666666666666</v>
      </c>
      <c r="F133" s="172">
        <v>1</v>
      </c>
      <c r="G133" s="202">
        <f t="shared" si="69"/>
        <v>0.3333333333333333</v>
      </c>
      <c r="H133" s="172">
        <v>1</v>
      </c>
      <c r="I133" s="203">
        <f t="shared" si="70"/>
        <v>0.3333333333333333</v>
      </c>
      <c r="J133" s="204">
        <f t="shared" si="71"/>
        <v>3</v>
      </c>
      <c r="K133" s="3">
        <v>2</v>
      </c>
      <c r="L133" s="205">
        <f t="shared" si="72"/>
        <v>0.6666666666666666</v>
      </c>
      <c r="M133" s="3">
        <f t="shared" si="56"/>
        <v>0</v>
      </c>
      <c r="N133" s="176">
        <f t="shared" si="57"/>
        <v>0</v>
      </c>
      <c r="O133" s="22">
        <f t="shared" si="73"/>
        <v>1</v>
      </c>
      <c r="P133" s="176">
        <v>0.33333333333333326</v>
      </c>
      <c r="Q133" s="3">
        <v>0</v>
      </c>
      <c r="R133" s="177">
        <v>0</v>
      </c>
      <c r="S133" s="178">
        <v>3</v>
      </c>
      <c r="T133" s="3">
        <v>2</v>
      </c>
      <c r="U133" s="179">
        <v>0.6666666666666665</v>
      </c>
      <c r="V133" s="3">
        <f t="shared" si="58"/>
        <v>0</v>
      </c>
      <c r="W133" s="179">
        <f t="shared" si="67"/>
        <v>0</v>
      </c>
      <c r="X133" s="22">
        <f t="shared" si="74"/>
        <v>1</v>
      </c>
      <c r="Y133" s="179">
        <v>0.33333333333333326</v>
      </c>
      <c r="Z133" s="3">
        <v>0</v>
      </c>
      <c r="AA133" s="180">
        <v>0</v>
      </c>
      <c r="AB133" s="162"/>
    </row>
    <row r="134" spans="1:28" ht="15" customHeight="1">
      <c r="A134" s="336"/>
      <c r="B134" s="277">
        <v>2010</v>
      </c>
      <c r="C134" s="171">
        <v>5</v>
      </c>
      <c r="D134" s="172">
        <v>4</v>
      </c>
      <c r="E134" s="202">
        <f t="shared" si="68"/>
        <v>0.8</v>
      </c>
      <c r="F134" s="172">
        <v>1</v>
      </c>
      <c r="G134" s="202">
        <f t="shared" si="69"/>
        <v>0.2</v>
      </c>
      <c r="H134" s="172">
        <v>1</v>
      </c>
      <c r="I134" s="203">
        <f t="shared" si="70"/>
        <v>0.2</v>
      </c>
      <c r="J134" s="204">
        <f t="shared" si="71"/>
        <v>5</v>
      </c>
      <c r="K134" s="3">
        <v>4</v>
      </c>
      <c r="L134" s="205">
        <f t="shared" si="72"/>
        <v>0.8</v>
      </c>
      <c r="M134" s="3">
        <f t="shared" si="56"/>
        <v>0</v>
      </c>
      <c r="N134" s="176">
        <f t="shared" si="57"/>
        <v>0</v>
      </c>
      <c r="O134" s="22">
        <f t="shared" si="73"/>
        <v>1</v>
      </c>
      <c r="P134" s="176">
        <v>0.2</v>
      </c>
      <c r="Q134" s="3">
        <v>0</v>
      </c>
      <c r="R134" s="177">
        <v>0</v>
      </c>
      <c r="S134" s="178">
        <v>5</v>
      </c>
      <c r="T134" s="3">
        <v>4</v>
      </c>
      <c r="U134" s="179">
        <v>0.8</v>
      </c>
      <c r="V134" s="3">
        <f t="shared" si="58"/>
        <v>0</v>
      </c>
      <c r="W134" s="179">
        <f t="shared" si="67"/>
        <v>0</v>
      </c>
      <c r="X134" s="22">
        <f t="shared" si="74"/>
        <v>1</v>
      </c>
      <c r="Y134" s="179">
        <v>0.2</v>
      </c>
      <c r="Z134" s="3">
        <v>0</v>
      </c>
      <c r="AA134" s="180">
        <v>0</v>
      </c>
      <c r="AB134" s="162"/>
    </row>
    <row r="135" spans="1:28" ht="15" customHeight="1">
      <c r="A135" s="336"/>
      <c r="B135" s="277">
        <v>2011</v>
      </c>
      <c r="C135" s="171">
        <v>6</v>
      </c>
      <c r="D135" s="172">
        <v>6</v>
      </c>
      <c r="E135" s="202">
        <f t="shared" si="68"/>
        <v>1</v>
      </c>
      <c r="F135" s="172">
        <v>0</v>
      </c>
      <c r="G135" s="202">
        <f t="shared" si="69"/>
        <v>0</v>
      </c>
      <c r="H135" s="172">
        <v>0</v>
      </c>
      <c r="I135" s="203">
        <f t="shared" si="70"/>
        <v>0</v>
      </c>
      <c r="J135" s="204">
        <f t="shared" si="71"/>
        <v>6</v>
      </c>
      <c r="K135" s="3">
        <v>6</v>
      </c>
      <c r="L135" s="205">
        <f t="shared" si="72"/>
        <v>1</v>
      </c>
      <c r="M135" s="3">
        <f t="shared" si="56"/>
        <v>0</v>
      </c>
      <c r="N135" s="176">
        <f t="shared" si="57"/>
        <v>0</v>
      </c>
      <c r="O135" s="22">
        <f t="shared" si="73"/>
        <v>0</v>
      </c>
      <c r="P135" s="176">
        <v>0</v>
      </c>
      <c r="Q135" s="3">
        <v>0</v>
      </c>
      <c r="R135" s="177">
        <v>0</v>
      </c>
      <c r="S135" s="178">
        <v>6</v>
      </c>
      <c r="T135" s="3">
        <v>6</v>
      </c>
      <c r="U135" s="179">
        <v>1</v>
      </c>
      <c r="V135" s="3">
        <v>0</v>
      </c>
      <c r="W135" s="179">
        <v>0</v>
      </c>
      <c r="X135" s="22">
        <f t="shared" si="74"/>
        <v>0</v>
      </c>
      <c r="Y135" s="179">
        <v>0</v>
      </c>
      <c r="Z135" s="3">
        <v>0</v>
      </c>
      <c r="AA135" s="180">
        <v>0</v>
      </c>
      <c r="AB135" s="162"/>
    </row>
    <row r="136" spans="1:28" ht="15" customHeight="1">
      <c r="A136" s="336"/>
      <c r="B136" s="281">
        <v>2012</v>
      </c>
      <c r="C136" s="210">
        <v>8</v>
      </c>
      <c r="D136" s="182">
        <v>8</v>
      </c>
      <c r="E136" s="202">
        <f t="shared" si="68"/>
        <v>1</v>
      </c>
      <c r="F136" s="182">
        <v>0</v>
      </c>
      <c r="G136" s="202">
        <f t="shared" si="69"/>
        <v>0</v>
      </c>
      <c r="H136" s="182">
        <v>0</v>
      </c>
      <c r="I136" s="203">
        <f t="shared" si="70"/>
        <v>0</v>
      </c>
      <c r="J136" s="204">
        <f t="shared" si="71"/>
        <v>8</v>
      </c>
      <c r="K136" s="91">
        <v>6</v>
      </c>
      <c r="L136" s="205">
        <f t="shared" si="72"/>
        <v>0.75</v>
      </c>
      <c r="M136" s="91">
        <v>2</v>
      </c>
      <c r="N136" s="186">
        <v>0.25</v>
      </c>
      <c r="O136" s="22">
        <f t="shared" si="73"/>
        <v>2</v>
      </c>
      <c r="P136" s="186">
        <v>0</v>
      </c>
      <c r="Q136" s="91">
        <v>0</v>
      </c>
      <c r="R136" s="187">
        <v>0</v>
      </c>
      <c r="S136" s="188">
        <v>8</v>
      </c>
      <c r="T136" s="91"/>
      <c r="U136" s="189"/>
      <c r="V136" s="91"/>
      <c r="W136" s="189"/>
      <c r="X136" s="91"/>
      <c r="Y136" s="189"/>
      <c r="Z136" s="91">
        <v>8</v>
      </c>
      <c r="AA136" s="190">
        <v>1</v>
      </c>
      <c r="AB136" s="162"/>
    </row>
    <row r="137" spans="1:28" ht="15" customHeight="1" thickBot="1">
      <c r="A137" s="337"/>
      <c r="B137" s="273">
        <v>2013</v>
      </c>
      <c r="C137" s="219">
        <v>3</v>
      </c>
      <c r="D137" s="220">
        <v>3</v>
      </c>
      <c r="E137" s="202">
        <f t="shared" si="68"/>
        <v>1</v>
      </c>
      <c r="F137" s="220">
        <v>0</v>
      </c>
      <c r="G137" s="202">
        <f t="shared" si="69"/>
        <v>0</v>
      </c>
      <c r="H137" s="220">
        <v>0</v>
      </c>
      <c r="I137" s="203">
        <f t="shared" si="70"/>
        <v>0</v>
      </c>
      <c r="J137" s="204">
        <f t="shared" si="71"/>
        <v>3</v>
      </c>
      <c r="K137" s="54"/>
      <c r="L137" s="221"/>
      <c r="M137" s="54"/>
      <c r="N137" s="221"/>
      <c r="O137" s="54"/>
      <c r="P137" s="221"/>
      <c r="Q137" s="54">
        <v>3</v>
      </c>
      <c r="R137" s="222">
        <f>Q137/J137</f>
        <v>1</v>
      </c>
      <c r="S137" s="223">
        <f>J137</f>
        <v>3</v>
      </c>
      <c r="T137" s="54"/>
      <c r="U137" s="224"/>
      <c r="V137" s="54"/>
      <c r="W137" s="224"/>
      <c r="X137" s="54"/>
      <c r="Y137" s="224"/>
      <c r="Z137" s="54">
        <v>3</v>
      </c>
      <c r="AA137" s="225">
        <f>Z137/S137</f>
        <v>1</v>
      </c>
      <c r="AB137" s="162"/>
    </row>
    <row r="138" spans="1:28" ht="15" customHeight="1" thickBot="1">
      <c r="A138" s="330" t="s">
        <v>77</v>
      </c>
      <c r="B138" s="331"/>
      <c r="C138" s="110"/>
      <c r="D138" s="111"/>
      <c r="E138" s="191">
        <f>AVERAGE(E124:E137)</f>
        <v>0.8250000000000001</v>
      </c>
      <c r="F138" s="111"/>
      <c r="G138" s="191">
        <f>AVERAGE(G124:G137)</f>
        <v>0.17500000000000002</v>
      </c>
      <c r="H138" s="111"/>
      <c r="I138" s="192">
        <f>AVERAGE(I124:I137)</f>
        <v>0.17500000000000002</v>
      </c>
      <c r="J138" s="114"/>
      <c r="K138" s="115"/>
      <c r="L138" s="191">
        <f>AVERAGE(L124:L137)</f>
        <v>0.7641025641025643</v>
      </c>
      <c r="M138" s="111"/>
      <c r="N138" s="191">
        <f>AVERAGE(N124:N137)</f>
        <v>0.011538461538461536</v>
      </c>
      <c r="O138" s="111"/>
      <c r="P138" s="191">
        <f>AVERAGE(P124:P137)</f>
        <v>0.21666666666666665</v>
      </c>
      <c r="Q138" s="111"/>
      <c r="R138" s="116"/>
      <c r="S138" s="193"/>
      <c r="T138" s="111"/>
      <c r="U138" s="191">
        <f>AVERAGE(U124:U137)</f>
        <v>0.611111111111111</v>
      </c>
      <c r="V138" s="111"/>
      <c r="W138" s="191">
        <f>AVERAGE(W124:W136)</f>
        <v>0.23194444444444443</v>
      </c>
      <c r="X138" s="111"/>
      <c r="Y138" s="191">
        <f>AVERAGE(Y124:Y137)</f>
        <v>0.38888888888888884</v>
      </c>
      <c r="Z138" s="111"/>
      <c r="AA138" s="194"/>
      <c r="AB138" s="162"/>
    </row>
    <row r="139" spans="1:28" ht="15" customHeight="1" thickBot="1" thickTop="1">
      <c r="A139" s="332" t="s">
        <v>71</v>
      </c>
      <c r="B139" s="333"/>
      <c r="C139" s="80"/>
      <c r="D139" s="74"/>
      <c r="E139" s="195">
        <f>_xlfn.STDEV.P(E124:E137)</f>
        <v>0.21013506616399388</v>
      </c>
      <c r="F139" s="74"/>
      <c r="G139" s="195">
        <f>_xlfn.STDEV.P(G124:G137)</f>
        <v>0.21013506616399374</v>
      </c>
      <c r="H139" s="74"/>
      <c r="I139" s="196">
        <f>_xlfn.STDEV.P(I124:I137)</f>
        <v>0.21013506616399374</v>
      </c>
      <c r="J139" s="73"/>
      <c r="K139" s="74"/>
      <c r="L139" s="195">
        <f>_xlfn.STDEV.P(L124:L137)</f>
        <v>0.19794307152834342</v>
      </c>
      <c r="M139" s="74"/>
      <c r="N139" s="195">
        <f>_xlfn.STDEV.P(N124:N137)</f>
        <v>0.32708140962260457</v>
      </c>
      <c r="O139" s="74"/>
      <c r="P139" s="195">
        <f>_xlfn.STDEV.P(P124:P137)</f>
        <v>0.2075498086651084</v>
      </c>
      <c r="Q139" s="74"/>
      <c r="R139" s="77"/>
      <c r="S139" s="197"/>
      <c r="T139" s="74"/>
      <c r="U139" s="195">
        <f>_xlfn.STDEV.P(U124:U137)</f>
        <v>0.26790799047065544</v>
      </c>
      <c r="V139" s="74"/>
      <c r="W139" s="195">
        <f>_xlfn.STDEV.P(W124:W136)</f>
        <v>0.33141519873206976</v>
      </c>
      <c r="X139" s="74"/>
      <c r="Y139" s="195">
        <f>_xlfn.STDEV.P(Y124:Y136)</f>
        <v>0.2679079904706553</v>
      </c>
      <c r="Z139" s="74"/>
      <c r="AA139" s="149"/>
      <c r="AB139" s="162"/>
    </row>
    <row r="140" spans="1:28" ht="15" customHeight="1" thickBot="1" thickTop="1">
      <c r="A140" s="334" t="s">
        <v>75</v>
      </c>
      <c r="B140" s="335"/>
      <c r="C140" s="119"/>
      <c r="D140" s="107"/>
      <c r="E140" s="198">
        <f>(E137-E124)/($B$137-$B$124)</f>
        <v>0</v>
      </c>
      <c r="F140" s="107"/>
      <c r="G140" s="198">
        <f>SLOPE(G124:G137,$B$124:$B$137)</f>
        <v>-0.02976190476190476</v>
      </c>
      <c r="H140" s="107"/>
      <c r="I140" s="211">
        <f>SLOPE(I124:I137,$B$124:$B$137)</f>
        <v>-0.02976190476190476</v>
      </c>
      <c r="J140" s="121"/>
      <c r="K140" s="107"/>
      <c r="L140" s="198">
        <f>(L136-L124)/($B$17-$B$5)</f>
        <v>-0.00416666666666667</v>
      </c>
      <c r="M140" s="107"/>
      <c r="N140" s="198">
        <f>(N136-N124)/($B$17-$B$5)</f>
        <v>0.004166666666666666</v>
      </c>
      <c r="O140" s="107"/>
      <c r="P140" s="198">
        <f>(P136-P124)/($B$17-$B$5)</f>
        <v>-0.016666666666666666</v>
      </c>
      <c r="Q140" s="107"/>
      <c r="R140" s="122"/>
      <c r="S140" s="199"/>
      <c r="T140" s="107"/>
      <c r="U140" s="198">
        <f>(U135-U124)/($B$16-$B$5)</f>
        <v>0.05454545454545454</v>
      </c>
      <c r="V140" s="107"/>
      <c r="W140" s="198">
        <f>(W135-W124)/($B$16-$B$5)</f>
        <v>-0.045454545454545456</v>
      </c>
      <c r="X140" s="107"/>
      <c r="Y140" s="198">
        <f>(Y135-Y124)/($B$16-$B$5)</f>
        <v>-0.05454545454545454</v>
      </c>
      <c r="Z140" s="107"/>
      <c r="AA140" s="130"/>
      <c r="AB140" s="162"/>
    </row>
    <row r="141" spans="1:28" ht="15" customHeight="1">
      <c r="A141" s="336" t="s">
        <v>15</v>
      </c>
      <c r="B141" s="280" t="s">
        <v>1</v>
      </c>
      <c r="C141" s="200">
        <v>10</v>
      </c>
      <c r="D141" s="201">
        <v>8</v>
      </c>
      <c r="E141" s="202">
        <f>D141/C141</f>
        <v>0.8</v>
      </c>
      <c r="F141" s="201">
        <v>2</v>
      </c>
      <c r="G141" s="202">
        <f>F141/C141</f>
        <v>0.2</v>
      </c>
      <c r="H141" s="201">
        <v>2</v>
      </c>
      <c r="I141" s="203">
        <f>H141/C141</f>
        <v>0.2</v>
      </c>
      <c r="J141" s="204">
        <f>C141</f>
        <v>10</v>
      </c>
      <c r="K141" s="22">
        <v>6</v>
      </c>
      <c r="L141" s="205">
        <f>K141/J141</f>
        <v>0.6</v>
      </c>
      <c r="M141" s="22">
        <f t="shared" si="56"/>
        <v>2</v>
      </c>
      <c r="N141" s="205">
        <f t="shared" si="57"/>
        <v>0.25</v>
      </c>
      <c r="O141" s="22">
        <f>M141+H141</f>
        <v>4</v>
      </c>
      <c r="P141" s="205">
        <v>0.4</v>
      </c>
      <c r="Q141" s="22">
        <v>0</v>
      </c>
      <c r="R141" s="206">
        <v>0</v>
      </c>
      <c r="S141" s="207">
        <v>10</v>
      </c>
      <c r="T141" s="22">
        <v>5</v>
      </c>
      <c r="U141" s="208">
        <v>0.5</v>
      </c>
      <c r="V141" s="22">
        <f t="shared" si="58"/>
        <v>1</v>
      </c>
      <c r="W141" s="208">
        <f>V141/K141</f>
        <v>0.16666666666666666</v>
      </c>
      <c r="X141" s="22">
        <f>V141+O141</f>
        <v>5</v>
      </c>
      <c r="Y141" s="208">
        <v>0.5</v>
      </c>
      <c r="Z141" s="22">
        <v>0</v>
      </c>
      <c r="AA141" s="209">
        <v>0</v>
      </c>
      <c r="AB141" s="162"/>
    </row>
    <row r="142" spans="1:28" ht="15" customHeight="1">
      <c r="A142" s="336"/>
      <c r="B142" s="276" t="s">
        <v>2</v>
      </c>
      <c r="C142" s="171">
        <v>9</v>
      </c>
      <c r="D142" s="172">
        <v>8</v>
      </c>
      <c r="E142" s="202">
        <f aca="true" t="shared" si="75" ref="E142:E154">D142/C142</f>
        <v>0.8888888888888888</v>
      </c>
      <c r="F142" s="172">
        <v>1</v>
      </c>
      <c r="G142" s="202">
        <f aca="true" t="shared" si="76" ref="G142:G154">F142/C142</f>
        <v>0.1111111111111111</v>
      </c>
      <c r="H142" s="172">
        <v>1</v>
      </c>
      <c r="I142" s="203">
        <f aca="true" t="shared" si="77" ref="I142:I154">H142/C142</f>
        <v>0.1111111111111111</v>
      </c>
      <c r="J142" s="204">
        <f aca="true" t="shared" si="78" ref="J142:J154">C142</f>
        <v>9</v>
      </c>
      <c r="K142" s="3">
        <v>4</v>
      </c>
      <c r="L142" s="205">
        <f aca="true" t="shared" si="79" ref="L142:L153">K142/J142</f>
        <v>0.4444444444444444</v>
      </c>
      <c r="M142" s="3">
        <f t="shared" si="56"/>
        <v>4</v>
      </c>
      <c r="N142" s="176">
        <f t="shared" si="57"/>
        <v>0.5</v>
      </c>
      <c r="O142" s="22">
        <f aca="true" t="shared" si="80" ref="O142:O153">M142+H142</f>
        <v>5</v>
      </c>
      <c r="P142" s="176">
        <v>0.5555555555555556</v>
      </c>
      <c r="Q142" s="3">
        <v>0</v>
      </c>
      <c r="R142" s="177">
        <v>0</v>
      </c>
      <c r="S142" s="178">
        <v>9</v>
      </c>
      <c r="T142" s="3">
        <v>4</v>
      </c>
      <c r="U142" s="179">
        <v>0.4444444444444444</v>
      </c>
      <c r="V142" s="3">
        <f t="shared" si="58"/>
        <v>0</v>
      </c>
      <c r="W142" s="208">
        <f>V142/K142</f>
        <v>0</v>
      </c>
      <c r="X142" s="22">
        <f aca="true" t="shared" si="81" ref="X142:X152">V142+O142</f>
        <v>5</v>
      </c>
      <c r="Y142" s="179">
        <v>0.5555555555555556</v>
      </c>
      <c r="Z142" s="3">
        <v>0</v>
      </c>
      <c r="AA142" s="180">
        <v>0</v>
      </c>
      <c r="AB142" s="162"/>
    </row>
    <row r="143" spans="1:28" ht="15" customHeight="1">
      <c r="A143" s="336"/>
      <c r="B143" s="276" t="s">
        <v>3</v>
      </c>
      <c r="C143" s="171">
        <v>5</v>
      </c>
      <c r="D143" s="172">
        <v>3</v>
      </c>
      <c r="E143" s="202">
        <f t="shared" si="75"/>
        <v>0.6</v>
      </c>
      <c r="F143" s="172">
        <v>2</v>
      </c>
      <c r="G143" s="202">
        <f t="shared" si="76"/>
        <v>0.4</v>
      </c>
      <c r="H143" s="172">
        <v>2</v>
      </c>
      <c r="I143" s="203">
        <f t="shared" si="77"/>
        <v>0.4</v>
      </c>
      <c r="J143" s="204">
        <f t="shared" si="78"/>
        <v>5</v>
      </c>
      <c r="K143" s="3">
        <v>2</v>
      </c>
      <c r="L143" s="205">
        <f t="shared" si="79"/>
        <v>0.4</v>
      </c>
      <c r="M143" s="3">
        <f t="shared" si="56"/>
        <v>1</v>
      </c>
      <c r="N143" s="176">
        <f t="shared" si="57"/>
        <v>0.3333333333333333</v>
      </c>
      <c r="O143" s="22">
        <f t="shared" si="80"/>
        <v>3</v>
      </c>
      <c r="P143" s="176">
        <v>0.6</v>
      </c>
      <c r="Q143" s="3">
        <v>0</v>
      </c>
      <c r="R143" s="177">
        <v>0</v>
      </c>
      <c r="S143" s="178">
        <v>5</v>
      </c>
      <c r="T143" s="3">
        <v>2</v>
      </c>
      <c r="U143" s="179">
        <v>0.4</v>
      </c>
      <c r="V143" s="3">
        <f t="shared" si="58"/>
        <v>0</v>
      </c>
      <c r="W143" s="208">
        <f aca="true" t="shared" si="82" ref="W143:W151">V143/K143</f>
        <v>0</v>
      </c>
      <c r="X143" s="22">
        <f t="shared" si="81"/>
        <v>3</v>
      </c>
      <c r="Y143" s="179">
        <v>0.6</v>
      </c>
      <c r="Z143" s="3">
        <v>0</v>
      </c>
      <c r="AA143" s="180">
        <v>0</v>
      </c>
      <c r="AB143" s="162"/>
    </row>
    <row r="144" spans="1:28" ht="15" customHeight="1">
      <c r="A144" s="336"/>
      <c r="B144" s="276" t="s">
        <v>4</v>
      </c>
      <c r="C144" s="171">
        <v>10</v>
      </c>
      <c r="D144" s="172">
        <v>6</v>
      </c>
      <c r="E144" s="202">
        <f t="shared" si="75"/>
        <v>0.6</v>
      </c>
      <c r="F144" s="172">
        <v>4</v>
      </c>
      <c r="G144" s="202">
        <f t="shared" si="76"/>
        <v>0.4</v>
      </c>
      <c r="H144" s="172">
        <v>4</v>
      </c>
      <c r="I144" s="203">
        <f t="shared" si="77"/>
        <v>0.4</v>
      </c>
      <c r="J144" s="204">
        <f t="shared" si="78"/>
        <v>10</v>
      </c>
      <c r="K144" s="3">
        <v>3</v>
      </c>
      <c r="L144" s="205">
        <f t="shared" si="79"/>
        <v>0.3</v>
      </c>
      <c r="M144" s="3">
        <f t="shared" si="56"/>
        <v>3</v>
      </c>
      <c r="N144" s="176">
        <f t="shared" si="57"/>
        <v>0.5</v>
      </c>
      <c r="O144" s="22">
        <f t="shared" si="80"/>
        <v>7</v>
      </c>
      <c r="P144" s="176">
        <v>0.7</v>
      </c>
      <c r="Q144" s="3">
        <v>0</v>
      </c>
      <c r="R144" s="177">
        <v>0</v>
      </c>
      <c r="S144" s="178">
        <v>10</v>
      </c>
      <c r="T144" s="3">
        <v>2</v>
      </c>
      <c r="U144" s="179">
        <v>0.2</v>
      </c>
      <c r="V144" s="3">
        <f t="shared" si="58"/>
        <v>1</v>
      </c>
      <c r="W144" s="208">
        <f t="shared" si="82"/>
        <v>0.3333333333333333</v>
      </c>
      <c r="X144" s="22">
        <f t="shared" si="81"/>
        <v>8</v>
      </c>
      <c r="Y144" s="179">
        <v>0.8</v>
      </c>
      <c r="Z144" s="3">
        <v>0</v>
      </c>
      <c r="AA144" s="180">
        <v>0</v>
      </c>
      <c r="AB144" s="162"/>
    </row>
    <row r="145" spans="1:28" ht="15" customHeight="1">
      <c r="A145" s="336"/>
      <c r="B145" s="276" t="s">
        <v>5</v>
      </c>
      <c r="C145" s="171">
        <v>10</v>
      </c>
      <c r="D145" s="172">
        <v>7</v>
      </c>
      <c r="E145" s="202">
        <f t="shared" si="75"/>
        <v>0.7</v>
      </c>
      <c r="F145" s="172">
        <v>3</v>
      </c>
      <c r="G145" s="202">
        <f t="shared" si="76"/>
        <v>0.3</v>
      </c>
      <c r="H145" s="172">
        <v>3</v>
      </c>
      <c r="I145" s="203">
        <f t="shared" si="77"/>
        <v>0.3</v>
      </c>
      <c r="J145" s="204">
        <f t="shared" si="78"/>
        <v>10</v>
      </c>
      <c r="K145" s="3">
        <v>5</v>
      </c>
      <c r="L145" s="205">
        <f t="shared" si="79"/>
        <v>0.5</v>
      </c>
      <c r="M145" s="3">
        <f t="shared" si="56"/>
        <v>2</v>
      </c>
      <c r="N145" s="176">
        <f t="shared" si="57"/>
        <v>0.2857142857142857</v>
      </c>
      <c r="O145" s="22">
        <f t="shared" si="80"/>
        <v>5</v>
      </c>
      <c r="P145" s="176">
        <v>0.5</v>
      </c>
      <c r="Q145" s="3">
        <v>0</v>
      </c>
      <c r="R145" s="177">
        <v>0</v>
      </c>
      <c r="S145" s="178">
        <v>10</v>
      </c>
      <c r="T145" s="3">
        <v>4</v>
      </c>
      <c r="U145" s="179">
        <v>0.4</v>
      </c>
      <c r="V145" s="3">
        <f t="shared" si="58"/>
        <v>1</v>
      </c>
      <c r="W145" s="208">
        <f t="shared" si="82"/>
        <v>0.2</v>
      </c>
      <c r="X145" s="22">
        <f t="shared" si="81"/>
        <v>6</v>
      </c>
      <c r="Y145" s="179">
        <v>0.6</v>
      </c>
      <c r="Z145" s="3">
        <v>0</v>
      </c>
      <c r="AA145" s="180">
        <v>0</v>
      </c>
      <c r="AB145" s="162"/>
    </row>
    <row r="146" spans="1:28" ht="15" customHeight="1">
      <c r="A146" s="336"/>
      <c r="B146" s="276" t="s">
        <v>6</v>
      </c>
      <c r="C146" s="171">
        <v>4</v>
      </c>
      <c r="D146" s="172">
        <v>3</v>
      </c>
      <c r="E146" s="202">
        <f t="shared" si="75"/>
        <v>0.75</v>
      </c>
      <c r="F146" s="172">
        <v>1</v>
      </c>
      <c r="G146" s="202">
        <f t="shared" si="76"/>
        <v>0.25</v>
      </c>
      <c r="H146" s="172">
        <v>1</v>
      </c>
      <c r="I146" s="203">
        <f t="shared" si="77"/>
        <v>0.25</v>
      </c>
      <c r="J146" s="204">
        <f t="shared" si="78"/>
        <v>4</v>
      </c>
      <c r="K146" s="3">
        <v>3</v>
      </c>
      <c r="L146" s="205">
        <f t="shared" si="79"/>
        <v>0.75</v>
      </c>
      <c r="M146" s="3">
        <f t="shared" si="56"/>
        <v>0</v>
      </c>
      <c r="N146" s="176">
        <f t="shared" si="57"/>
        <v>0</v>
      </c>
      <c r="O146" s="22">
        <f t="shared" si="80"/>
        <v>1</v>
      </c>
      <c r="P146" s="176">
        <v>0.25</v>
      </c>
      <c r="Q146" s="3">
        <v>0</v>
      </c>
      <c r="R146" s="177">
        <v>0</v>
      </c>
      <c r="S146" s="178">
        <v>4</v>
      </c>
      <c r="T146" s="3">
        <v>3</v>
      </c>
      <c r="U146" s="179">
        <v>0.75</v>
      </c>
      <c r="V146" s="3">
        <f t="shared" si="58"/>
        <v>0</v>
      </c>
      <c r="W146" s="208">
        <f t="shared" si="82"/>
        <v>0</v>
      </c>
      <c r="X146" s="22">
        <f t="shared" si="81"/>
        <v>1</v>
      </c>
      <c r="Y146" s="179">
        <v>0.25</v>
      </c>
      <c r="Z146" s="3">
        <v>0</v>
      </c>
      <c r="AA146" s="180">
        <v>0</v>
      </c>
      <c r="AB146" s="162"/>
    </row>
    <row r="147" spans="1:28" ht="15" customHeight="1">
      <c r="A147" s="336"/>
      <c r="B147" s="276" t="s">
        <v>7</v>
      </c>
      <c r="C147" s="171">
        <v>6</v>
      </c>
      <c r="D147" s="172">
        <v>4</v>
      </c>
      <c r="E147" s="202">
        <f t="shared" si="75"/>
        <v>0.6666666666666666</v>
      </c>
      <c r="F147" s="172">
        <v>2</v>
      </c>
      <c r="G147" s="202">
        <f t="shared" si="76"/>
        <v>0.3333333333333333</v>
      </c>
      <c r="H147" s="172">
        <v>2</v>
      </c>
      <c r="I147" s="203">
        <f t="shared" si="77"/>
        <v>0.3333333333333333</v>
      </c>
      <c r="J147" s="204">
        <f t="shared" si="78"/>
        <v>6</v>
      </c>
      <c r="K147" s="3">
        <v>4</v>
      </c>
      <c r="L147" s="205">
        <f t="shared" si="79"/>
        <v>0.6666666666666666</v>
      </c>
      <c r="M147" s="3">
        <f t="shared" si="56"/>
        <v>0</v>
      </c>
      <c r="N147" s="176">
        <f t="shared" si="57"/>
        <v>0</v>
      </c>
      <c r="O147" s="22">
        <f t="shared" si="80"/>
        <v>2</v>
      </c>
      <c r="P147" s="176">
        <v>0.33333333333333337</v>
      </c>
      <c r="Q147" s="3">
        <v>0</v>
      </c>
      <c r="R147" s="177">
        <v>0</v>
      </c>
      <c r="S147" s="178">
        <v>6</v>
      </c>
      <c r="T147" s="3">
        <v>3</v>
      </c>
      <c r="U147" s="179">
        <v>0.5</v>
      </c>
      <c r="V147" s="3">
        <f t="shared" si="58"/>
        <v>1</v>
      </c>
      <c r="W147" s="208">
        <f t="shared" si="82"/>
        <v>0.25</v>
      </c>
      <c r="X147" s="22">
        <f t="shared" si="81"/>
        <v>3</v>
      </c>
      <c r="Y147" s="179">
        <v>0.5</v>
      </c>
      <c r="Z147" s="3">
        <v>0</v>
      </c>
      <c r="AA147" s="180">
        <v>0</v>
      </c>
      <c r="AB147" s="162"/>
    </row>
    <row r="148" spans="1:28" ht="15" customHeight="1">
      <c r="A148" s="336"/>
      <c r="B148" s="277">
        <v>2007</v>
      </c>
      <c r="C148" s="171">
        <v>8</v>
      </c>
      <c r="D148" s="172">
        <v>5</v>
      </c>
      <c r="E148" s="202">
        <f t="shared" si="75"/>
        <v>0.625</v>
      </c>
      <c r="F148" s="172">
        <v>3</v>
      </c>
      <c r="G148" s="202">
        <f t="shared" si="76"/>
        <v>0.375</v>
      </c>
      <c r="H148" s="172">
        <v>3</v>
      </c>
      <c r="I148" s="203">
        <f t="shared" si="77"/>
        <v>0.375</v>
      </c>
      <c r="J148" s="204">
        <f t="shared" si="78"/>
        <v>8</v>
      </c>
      <c r="K148" s="3">
        <v>4</v>
      </c>
      <c r="L148" s="205">
        <f t="shared" si="79"/>
        <v>0.5</v>
      </c>
      <c r="M148" s="3">
        <f t="shared" si="56"/>
        <v>1</v>
      </c>
      <c r="N148" s="176">
        <f t="shared" si="57"/>
        <v>0.2</v>
      </c>
      <c r="O148" s="22">
        <f t="shared" si="80"/>
        <v>4</v>
      </c>
      <c r="P148" s="176">
        <v>0.5</v>
      </c>
      <c r="Q148" s="3">
        <v>0</v>
      </c>
      <c r="R148" s="177">
        <v>0</v>
      </c>
      <c r="S148" s="178">
        <v>8</v>
      </c>
      <c r="T148" s="3">
        <v>4</v>
      </c>
      <c r="U148" s="179">
        <v>0.5</v>
      </c>
      <c r="V148" s="3">
        <f t="shared" si="58"/>
        <v>0</v>
      </c>
      <c r="W148" s="208">
        <f t="shared" si="82"/>
        <v>0</v>
      </c>
      <c r="X148" s="22">
        <f t="shared" si="81"/>
        <v>4</v>
      </c>
      <c r="Y148" s="179">
        <v>0.5</v>
      </c>
      <c r="Z148" s="3">
        <v>0</v>
      </c>
      <c r="AA148" s="180">
        <v>0</v>
      </c>
      <c r="AB148" s="162"/>
    </row>
    <row r="149" spans="1:28" ht="15" customHeight="1">
      <c r="A149" s="336"/>
      <c r="B149" s="277">
        <v>2008</v>
      </c>
      <c r="C149" s="171">
        <v>8</v>
      </c>
      <c r="D149" s="172">
        <v>5</v>
      </c>
      <c r="E149" s="202">
        <f t="shared" si="75"/>
        <v>0.625</v>
      </c>
      <c r="F149" s="172">
        <v>3</v>
      </c>
      <c r="G149" s="202">
        <f t="shared" si="76"/>
        <v>0.375</v>
      </c>
      <c r="H149" s="172">
        <v>3</v>
      </c>
      <c r="I149" s="203">
        <f t="shared" si="77"/>
        <v>0.375</v>
      </c>
      <c r="J149" s="204">
        <f t="shared" si="78"/>
        <v>8</v>
      </c>
      <c r="K149" s="3">
        <v>3</v>
      </c>
      <c r="L149" s="205">
        <f t="shared" si="79"/>
        <v>0.375</v>
      </c>
      <c r="M149" s="3">
        <f t="shared" si="56"/>
        <v>2</v>
      </c>
      <c r="N149" s="176">
        <f t="shared" si="57"/>
        <v>0.4</v>
      </c>
      <c r="O149" s="22">
        <f t="shared" si="80"/>
        <v>5</v>
      </c>
      <c r="P149" s="176">
        <v>0.625</v>
      </c>
      <c r="Q149" s="3">
        <v>0</v>
      </c>
      <c r="R149" s="177">
        <v>0</v>
      </c>
      <c r="S149" s="178">
        <v>8</v>
      </c>
      <c r="T149" s="3">
        <v>2</v>
      </c>
      <c r="U149" s="179">
        <v>0.25</v>
      </c>
      <c r="V149" s="3">
        <f t="shared" si="58"/>
        <v>1</v>
      </c>
      <c r="W149" s="208">
        <f t="shared" si="82"/>
        <v>0.3333333333333333</v>
      </c>
      <c r="X149" s="22">
        <f t="shared" si="81"/>
        <v>6</v>
      </c>
      <c r="Y149" s="179">
        <v>0.75</v>
      </c>
      <c r="Z149" s="3">
        <v>0</v>
      </c>
      <c r="AA149" s="180">
        <v>0</v>
      </c>
      <c r="AB149" s="162"/>
    </row>
    <row r="150" spans="1:28" ht="15" customHeight="1">
      <c r="A150" s="336"/>
      <c r="B150" s="277">
        <v>2009</v>
      </c>
      <c r="C150" s="171">
        <v>11</v>
      </c>
      <c r="D150" s="172">
        <v>8</v>
      </c>
      <c r="E150" s="202">
        <f t="shared" si="75"/>
        <v>0.7272727272727273</v>
      </c>
      <c r="F150" s="172">
        <v>3</v>
      </c>
      <c r="G150" s="202">
        <f t="shared" si="76"/>
        <v>0.2727272727272727</v>
      </c>
      <c r="H150" s="172">
        <v>3</v>
      </c>
      <c r="I150" s="203">
        <f t="shared" si="77"/>
        <v>0.2727272727272727</v>
      </c>
      <c r="J150" s="204">
        <f t="shared" si="78"/>
        <v>11</v>
      </c>
      <c r="K150" s="3">
        <v>3</v>
      </c>
      <c r="L150" s="205">
        <f t="shared" si="79"/>
        <v>0.2727272727272727</v>
      </c>
      <c r="M150" s="3">
        <f t="shared" si="56"/>
        <v>5</v>
      </c>
      <c r="N150" s="176">
        <f t="shared" si="57"/>
        <v>0.625</v>
      </c>
      <c r="O150" s="22">
        <f t="shared" si="80"/>
        <v>8</v>
      </c>
      <c r="P150" s="176">
        <v>0.7272727272727273</v>
      </c>
      <c r="Q150" s="3">
        <v>0</v>
      </c>
      <c r="R150" s="177">
        <v>0</v>
      </c>
      <c r="S150" s="178">
        <v>11</v>
      </c>
      <c r="T150" s="3">
        <v>3</v>
      </c>
      <c r="U150" s="179">
        <v>0.2727272727272727</v>
      </c>
      <c r="V150" s="3">
        <f t="shared" si="58"/>
        <v>0</v>
      </c>
      <c r="W150" s="208">
        <f t="shared" si="82"/>
        <v>0</v>
      </c>
      <c r="X150" s="22">
        <f t="shared" si="81"/>
        <v>8</v>
      </c>
      <c r="Y150" s="179">
        <v>0.7272727272727273</v>
      </c>
      <c r="Z150" s="3">
        <v>0</v>
      </c>
      <c r="AA150" s="180">
        <v>0</v>
      </c>
      <c r="AB150" s="162"/>
    </row>
    <row r="151" spans="1:28" ht="15" customHeight="1">
      <c r="A151" s="336"/>
      <c r="B151" s="277">
        <v>2010</v>
      </c>
      <c r="C151" s="171">
        <v>11</v>
      </c>
      <c r="D151" s="172">
        <v>9</v>
      </c>
      <c r="E151" s="202">
        <f t="shared" si="75"/>
        <v>0.8181818181818182</v>
      </c>
      <c r="F151" s="172">
        <v>2</v>
      </c>
      <c r="G151" s="202">
        <f t="shared" si="76"/>
        <v>0.18181818181818182</v>
      </c>
      <c r="H151" s="172">
        <v>2</v>
      </c>
      <c r="I151" s="203">
        <f t="shared" si="77"/>
        <v>0.18181818181818182</v>
      </c>
      <c r="J151" s="204">
        <f t="shared" si="78"/>
        <v>11</v>
      </c>
      <c r="K151" s="3">
        <v>6</v>
      </c>
      <c r="L151" s="205">
        <f t="shared" si="79"/>
        <v>0.5454545454545454</v>
      </c>
      <c r="M151" s="3">
        <f t="shared" si="56"/>
        <v>3</v>
      </c>
      <c r="N151" s="176">
        <f t="shared" si="57"/>
        <v>0.3333333333333333</v>
      </c>
      <c r="O151" s="22">
        <f t="shared" si="80"/>
        <v>5</v>
      </c>
      <c r="P151" s="176">
        <v>0.45454545454545453</v>
      </c>
      <c r="Q151" s="3">
        <v>0</v>
      </c>
      <c r="R151" s="177">
        <v>0</v>
      </c>
      <c r="S151" s="178">
        <v>11</v>
      </c>
      <c r="T151" s="3">
        <v>4</v>
      </c>
      <c r="U151" s="179">
        <v>0.36363636363636365</v>
      </c>
      <c r="V151" s="3">
        <f t="shared" si="58"/>
        <v>2</v>
      </c>
      <c r="W151" s="208">
        <f t="shared" si="82"/>
        <v>0.3333333333333333</v>
      </c>
      <c r="X151" s="22">
        <f t="shared" si="81"/>
        <v>7</v>
      </c>
      <c r="Y151" s="179">
        <v>0.6363636363636364</v>
      </c>
      <c r="Z151" s="3">
        <v>0</v>
      </c>
      <c r="AA151" s="180">
        <v>0</v>
      </c>
      <c r="AB151" s="162"/>
    </row>
    <row r="152" spans="1:28" ht="15" customHeight="1">
      <c r="A152" s="336"/>
      <c r="B152" s="277">
        <v>2011</v>
      </c>
      <c r="C152" s="171">
        <v>6</v>
      </c>
      <c r="D152" s="172">
        <v>5</v>
      </c>
      <c r="E152" s="202">
        <f t="shared" si="75"/>
        <v>0.8333333333333334</v>
      </c>
      <c r="F152" s="172">
        <v>1</v>
      </c>
      <c r="G152" s="202">
        <f t="shared" si="76"/>
        <v>0.16666666666666666</v>
      </c>
      <c r="H152" s="172">
        <v>1</v>
      </c>
      <c r="I152" s="203">
        <f t="shared" si="77"/>
        <v>0.16666666666666666</v>
      </c>
      <c r="J152" s="204">
        <f t="shared" si="78"/>
        <v>6</v>
      </c>
      <c r="K152" s="3">
        <v>3</v>
      </c>
      <c r="L152" s="205">
        <f t="shared" si="79"/>
        <v>0.5</v>
      </c>
      <c r="M152" s="3">
        <f t="shared" si="56"/>
        <v>2</v>
      </c>
      <c r="N152" s="176">
        <f t="shared" si="57"/>
        <v>0.4</v>
      </c>
      <c r="O152" s="22">
        <f t="shared" si="80"/>
        <v>3</v>
      </c>
      <c r="P152" s="176">
        <v>0.5</v>
      </c>
      <c r="Q152" s="3">
        <v>0</v>
      </c>
      <c r="R152" s="177">
        <v>0</v>
      </c>
      <c r="S152" s="229">
        <v>6</v>
      </c>
      <c r="T152" s="218">
        <v>2</v>
      </c>
      <c r="U152" s="212">
        <v>0.333333333333333</v>
      </c>
      <c r="V152" s="218">
        <v>4</v>
      </c>
      <c r="W152" s="208">
        <f>V152/K152</f>
        <v>1.3333333333333333</v>
      </c>
      <c r="X152" s="22">
        <f t="shared" si="81"/>
        <v>7</v>
      </c>
      <c r="Y152" s="212">
        <v>0</v>
      </c>
      <c r="Z152" s="218">
        <v>0</v>
      </c>
      <c r="AA152" s="230">
        <v>0</v>
      </c>
      <c r="AB152" s="163" t="s">
        <v>92</v>
      </c>
    </row>
    <row r="153" spans="1:28" ht="15" customHeight="1">
      <c r="A153" s="336"/>
      <c r="B153" s="281">
        <v>2012</v>
      </c>
      <c r="C153" s="210">
        <v>6</v>
      </c>
      <c r="D153" s="182">
        <v>3</v>
      </c>
      <c r="E153" s="202">
        <f t="shared" si="75"/>
        <v>0.5</v>
      </c>
      <c r="F153" s="182">
        <v>3</v>
      </c>
      <c r="G153" s="202">
        <f t="shared" si="76"/>
        <v>0.5</v>
      </c>
      <c r="H153" s="182">
        <v>3</v>
      </c>
      <c r="I153" s="203">
        <f t="shared" si="77"/>
        <v>0.5</v>
      </c>
      <c r="J153" s="204">
        <f t="shared" si="78"/>
        <v>6</v>
      </c>
      <c r="K153" s="91">
        <v>3</v>
      </c>
      <c r="L153" s="205">
        <f t="shared" si="79"/>
        <v>0.5</v>
      </c>
      <c r="M153" s="91">
        <v>3</v>
      </c>
      <c r="N153" s="186">
        <v>0.5</v>
      </c>
      <c r="O153" s="22">
        <f t="shared" si="80"/>
        <v>6</v>
      </c>
      <c r="P153" s="186">
        <f>O153/J153</f>
        <v>1</v>
      </c>
      <c r="Q153" s="91">
        <v>0</v>
      </c>
      <c r="R153" s="187">
        <v>0</v>
      </c>
      <c r="S153" s="188">
        <v>6</v>
      </c>
      <c r="T153" s="91"/>
      <c r="U153" s="189"/>
      <c r="V153" s="91"/>
      <c r="W153" s="189"/>
      <c r="X153" s="91"/>
      <c r="Y153" s="189"/>
      <c r="Z153" s="91">
        <v>6</v>
      </c>
      <c r="AA153" s="190">
        <v>1</v>
      </c>
      <c r="AB153" s="162"/>
    </row>
    <row r="154" spans="1:28" ht="15" customHeight="1" thickBot="1">
      <c r="A154" s="337"/>
      <c r="B154" s="273">
        <v>2013</v>
      </c>
      <c r="C154" s="219">
        <v>12</v>
      </c>
      <c r="D154" s="220">
        <v>10</v>
      </c>
      <c r="E154" s="202">
        <f t="shared" si="75"/>
        <v>0.8333333333333334</v>
      </c>
      <c r="F154" s="220">
        <v>2</v>
      </c>
      <c r="G154" s="202">
        <f t="shared" si="76"/>
        <v>0.16666666666666666</v>
      </c>
      <c r="H154" s="220">
        <v>2</v>
      </c>
      <c r="I154" s="203">
        <f t="shared" si="77"/>
        <v>0.16666666666666666</v>
      </c>
      <c r="J154" s="204">
        <f t="shared" si="78"/>
        <v>12</v>
      </c>
      <c r="K154" s="54"/>
      <c r="L154" s="221"/>
      <c r="M154" s="54"/>
      <c r="N154" s="221"/>
      <c r="O154" s="54"/>
      <c r="P154" s="221"/>
      <c r="Q154" s="54">
        <v>12</v>
      </c>
      <c r="R154" s="222">
        <f>Q154/J154</f>
        <v>1</v>
      </c>
      <c r="S154" s="223">
        <f>J154</f>
        <v>12</v>
      </c>
      <c r="T154" s="54"/>
      <c r="U154" s="224"/>
      <c r="V154" s="54"/>
      <c r="W154" s="224"/>
      <c r="X154" s="54"/>
      <c r="Y154" s="224"/>
      <c r="Z154" s="54">
        <v>12</v>
      </c>
      <c r="AA154" s="225">
        <f>Z154/S154</f>
        <v>1</v>
      </c>
      <c r="AB154" s="162"/>
    </row>
    <row r="155" spans="1:28" ht="15" customHeight="1" thickBot="1">
      <c r="A155" s="330" t="s">
        <v>77</v>
      </c>
      <c r="B155" s="331"/>
      <c r="C155" s="110"/>
      <c r="D155" s="111"/>
      <c r="E155" s="191">
        <f>AVERAGE(E141:E154)</f>
        <v>0.711976911976912</v>
      </c>
      <c r="F155" s="111"/>
      <c r="G155" s="191">
        <f>AVERAGE(G141:G154)</f>
        <v>0.28802308802308796</v>
      </c>
      <c r="H155" s="111"/>
      <c r="I155" s="192">
        <f>AVERAGE(I141:I153)</f>
        <v>0.2973581973581973</v>
      </c>
      <c r="J155" s="114"/>
      <c r="K155" s="115"/>
      <c r="L155" s="191">
        <f>AVERAGE(L141:L154)</f>
        <v>0.4887917637917638</v>
      </c>
      <c r="M155" s="111"/>
      <c r="N155" s="191">
        <f>AVERAGE(N141:N154)</f>
        <v>0.3328754578754579</v>
      </c>
      <c r="O155" s="111"/>
      <c r="P155" s="191">
        <f>AVERAGE(P141:P154)</f>
        <v>0.5496697746697746</v>
      </c>
      <c r="Q155" s="111"/>
      <c r="R155" s="116"/>
      <c r="S155" s="193"/>
      <c r="T155" s="111"/>
      <c r="U155" s="191">
        <f>AVERAGE(U141:U154)</f>
        <v>0.40951178451178444</v>
      </c>
      <c r="V155" s="111"/>
      <c r="W155" s="191">
        <f>AVERAGE(W141:W154)</f>
        <v>0.24583333333333332</v>
      </c>
      <c r="X155" s="111"/>
      <c r="Y155" s="191">
        <f>AVERAGE(Y141:Y153)</f>
        <v>0.5349326599326599</v>
      </c>
      <c r="Z155" s="111"/>
      <c r="AA155" s="194"/>
      <c r="AB155" s="162"/>
    </row>
    <row r="156" spans="1:28" ht="15" customHeight="1" thickBot="1" thickTop="1">
      <c r="A156" s="332" t="s">
        <v>71</v>
      </c>
      <c r="B156" s="333"/>
      <c r="C156" s="80"/>
      <c r="D156" s="74"/>
      <c r="E156" s="195">
        <f>_xlfn.STDEV.P(E141:E154)</f>
        <v>0.10980442774280853</v>
      </c>
      <c r="F156" s="74"/>
      <c r="G156" s="195">
        <f>_xlfn.STDEV.P(G141:G154)</f>
        <v>0.10980442774280912</v>
      </c>
      <c r="H156" s="74"/>
      <c r="I156" s="196">
        <f>_xlfn.STDEV.P(I141:I154)</f>
        <v>0.10980442774280912</v>
      </c>
      <c r="J156" s="73"/>
      <c r="K156" s="74"/>
      <c r="L156" s="195">
        <f>_xlfn.STDEV.P(L141:L154)</f>
        <v>0.13040619573814236</v>
      </c>
      <c r="M156" s="74"/>
      <c r="N156" s="195">
        <f>_xlfn.STDEV.P(N141:N154)</f>
        <v>0.18112914206297503</v>
      </c>
      <c r="O156" s="74"/>
      <c r="P156" s="195">
        <f>_xlfn.STDEV.P(P141:P154)</f>
        <v>0.1841061736086476</v>
      </c>
      <c r="Q156" s="74"/>
      <c r="R156" s="77"/>
      <c r="S156" s="197"/>
      <c r="T156" s="74"/>
      <c r="U156" s="195">
        <f>_xlfn.STDEV.P(U141:U154)</f>
        <v>0.14078787995546754</v>
      </c>
      <c r="V156" s="74"/>
      <c r="W156" s="195">
        <f>_xlfn.STDEV.P(W141:W154)</f>
        <v>0.3554551724614929</v>
      </c>
      <c r="X156" s="74"/>
      <c r="Y156" s="195">
        <f>_xlfn.STDEV.P(Y141:Y153)</f>
        <v>0.21285575414619268</v>
      </c>
      <c r="Z156" s="74"/>
      <c r="AA156" s="149"/>
      <c r="AB156" s="162"/>
    </row>
    <row r="157" spans="1:28" ht="15" customHeight="1" thickBot="1" thickTop="1">
      <c r="A157" s="334" t="s">
        <v>75</v>
      </c>
      <c r="B157" s="335"/>
      <c r="C157" s="119"/>
      <c r="D157" s="107"/>
      <c r="E157" s="198">
        <f>(E154-E141)/($B$154-$B$141)</f>
        <v>0.0025641025641025637</v>
      </c>
      <c r="F157" s="107"/>
      <c r="G157" s="198">
        <f>SLOPE(G141:G154,$B$141:$B$154)</f>
        <v>-0.017180735930735932</v>
      </c>
      <c r="H157" s="107"/>
      <c r="I157" s="211">
        <f>SLOPE(I141:I154,$B$141:$B$154)</f>
        <v>-0.017180735930735932</v>
      </c>
      <c r="J157" s="121"/>
      <c r="K157" s="107"/>
      <c r="L157" s="198">
        <f>(L153-L141)/($B$17-$B$5)</f>
        <v>-0.008333333333333331</v>
      </c>
      <c r="M157" s="107"/>
      <c r="N157" s="198">
        <f>(N153-N141)/($B$17-$B$5)</f>
        <v>0.020833333333333332</v>
      </c>
      <c r="O157" s="107"/>
      <c r="P157" s="198">
        <f>(P153-P141)/($B$17-$B$5)</f>
        <v>0.049999999999999996</v>
      </c>
      <c r="Q157" s="107"/>
      <c r="R157" s="122"/>
      <c r="S157" s="199"/>
      <c r="T157" s="107"/>
      <c r="U157" s="198">
        <f>(U152-U141)/($B$16-$B$5)</f>
        <v>-0.015151515151515183</v>
      </c>
      <c r="V157" s="107"/>
      <c r="W157" s="198">
        <f>(W152-W141)/($B$16-$B$5)</f>
        <v>0.10606060606060605</v>
      </c>
      <c r="X157" s="107"/>
      <c r="Y157" s="198">
        <f>(Y152-Y141)/($B$16-$B$5)</f>
        <v>-0.045454545454545456</v>
      </c>
      <c r="Z157" s="107"/>
      <c r="AA157" s="130"/>
      <c r="AB157" s="162"/>
    </row>
    <row r="158" spans="1:28" ht="15" customHeight="1">
      <c r="A158" s="336" t="s">
        <v>16</v>
      </c>
      <c r="B158" s="280" t="s">
        <v>1</v>
      </c>
      <c r="C158" s="200">
        <v>13</v>
      </c>
      <c r="D158" s="201">
        <v>10</v>
      </c>
      <c r="E158" s="202">
        <f>D158/C158</f>
        <v>0.7692307692307693</v>
      </c>
      <c r="F158" s="201">
        <v>3</v>
      </c>
      <c r="G158" s="202">
        <f>F158/C158</f>
        <v>0.23076923076923078</v>
      </c>
      <c r="H158" s="201">
        <v>3</v>
      </c>
      <c r="I158" s="203">
        <f>H158/C158</f>
        <v>0.23076923076923078</v>
      </c>
      <c r="J158" s="204">
        <f>C158</f>
        <v>13</v>
      </c>
      <c r="K158" s="22">
        <v>8</v>
      </c>
      <c r="L158" s="205">
        <f>K158/J158</f>
        <v>0.6153846153846154</v>
      </c>
      <c r="M158" s="22">
        <f t="shared" si="56"/>
        <v>2</v>
      </c>
      <c r="N158" s="205">
        <f t="shared" si="57"/>
        <v>0.2</v>
      </c>
      <c r="O158" s="22">
        <f>M158+H158</f>
        <v>5</v>
      </c>
      <c r="P158" s="205">
        <v>0.3846153846153846</v>
      </c>
      <c r="Q158" s="22">
        <v>0</v>
      </c>
      <c r="R158" s="206">
        <v>0</v>
      </c>
      <c r="S158" s="207">
        <v>13</v>
      </c>
      <c r="T158" s="22">
        <v>7</v>
      </c>
      <c r="U158" s="208">
        <v>0.5384615384615384</v>
      </c>
      <c r="V158" s="22">
        <f t="shared" si="58"/>
        <v>1</v>
      </c>
      <c r="W158" s="208">
        <f aca="true" t="shared" si="83" ref="W158:W164">V158/K158</f>
        <v>0.125</v>
      </c>
      <c r="X158" s="22">
        <f>V158+O158</f>
        <v>6</v>
      </c>
      <c r="Y158" s="208">
        <v>0.4615384615384615</v>
      </c>
      <c r="Z158" s="22">
        <v>0</v>
      </c>
      <c r="AA158" s="209">
        <v>0</v>
      </c>
      <c r="AB158" s="162"/>
    </row>
    <row r="159" spans="1:28" ht="15" customHeight="1">
      <c r="A159" s="336"/>
      <c r="B159" s="276" t="s">
        <v>2</v>
      </c>
      <c r="C159" s="171">
        <v>4</v>
      </c>
      <c r="D159" s="172">
        <v>1</v>
      </c>
      <c r="E159" s="202">
        <f aca="true" t="shared" si="84" ref="E159:E171">D159/C159</f>
        <v>0.25</v>
      </c>
      <c r="F159" s="172">
        <v>3</v>
      </c>
      <c r="G159" s="202">
        <f aca="true" t="shared" si="85" ref="G159:G171">F159/C159</f>
        <v>0.75</v>
      </c>
      <c r="H159" s="172">
        <v>3</v>
      </c>
      <c r="I159" s="203">
        <f aca="true" t="shared" si="86" ref="I159:I171">H159/C159</f>
        <v>0.75</v>
      </c>
      <c r="J159" s="204">
        <f aca="true" t="shared" si="87" ref="J159:J171">C159</f>
        <v>4</v>
      </c>
      <c r="K159" s="3">
        <v>1</v>
      </c>
      <c r="L159" s="205">
        <f aca="true" t="shared" si="88" ref="L159:L170">K159/J159</f>
        <v>0.25</v>
      </c>
      <c r="M159" s="3">
        <f t="shared" si="56"/>
        <v>0</v>
      </c>
      <c r="N159" s="176">
        <f t="shared" si="57"/>
        <v>0</v>
      </c>
      <c r="O159" s="22">
        <f aca="true" t="shared" si="89" ref="O159:O170">M159+H159</f>
        <v>3</v>
      </c>
      <c r="P159" s="176">
        <v>0.75</v>
      </c>
      <c r="Q159" s="3">
        <v>0</v>
      </c>
      <c r="R159" s="177">
        <v>0</v>
      </c>
      <c r="S159" s="178">
        <v>4</v>
      </c>
      <c r="T159" s="3">
        <v>1</v>
      </c>
      <c r="U159" s="179">
        <v>0.25</v>
      </c>
      <c r="V159" s="3">
        <f t="shared" si="58"/>
        <v>0</v>
      </c>
      <c r="W159" s="179">
        <f t="shared" si="83"/>
        <v>0</v>
      </c>
      <c r="X159" s="22">
        <f aca="true" t="shared" si="90" ref="X159:X169">V159+O159</f>
        <v>3</v>
      </c>
      <c r="Y159" s="179">
        <v>0.75</v>
      </c>
      <c r="Z159" s="3">
        <v>0</v>
      </c>
      <c r="AA159" s="180">
        <v>0</v>
      </c>
      <c r="AB159" s="162"/>
    </row>
    <row r="160" spans="1:28" ht="15" customHeight="1">
      <c r="A160" s="336"/>
      <c r="B160" s="276" t="s">
        <v>3</v>
      </c>
      <c r="C160" s="171">
        <v>9</v>
      </c>
      <c r="D160" s="172">
        <v>8</v>
      </c>
      <c r="E160" s="202">
        <f t="shared" si="84"/>
        <v>0.8888888888888888</v>
      </c>
      <c r="F160" s="172">
        <v>1</v>
      </c>
      <c r="G160" s="202">
        <f t="shared" si="85"/>
        <v>0.1111111111111111</v>
      </c>
      <c r="H160" s="172">
        <v>1</v>
      </c>
      <c r="I160" s="203">
        <f t="shared" si="86"/>
        <v>0.1111111111111111</v>
      </c>
      <c r="J160" s="204">
        <f t="shared" si="87"/>
        <v>9</v>
      </c>
      <c r="K160" s="3">
        <v>6</v>
      </c>
      <c r="L160" s="205">
        <f t="shared" si="88"/>
        <v>0.6666666666666666</v>
      </c>
      <c r="M160" s="3">
        <f t="shared" si="56"/>
        <v>2</v>
      </c>
      <c r="N160" s="176">
        <f t="shared" si="57"/>
        <v>0.25</v>
      </c>
      <c r="O160" s="22">
        <f t="shared" si="89"/>
        <v>3</v>
      </c>
      <c r="P160" s="176">
        <v>0.33333333333333337</v>
      </c>
      <c r="Q160" s="3">
        <v>0</v>
      </c>
      <c r="R160" s="177">
        <v>0</v>
      </c>
      <c r="S160" s="178">
        <v>9</v>
      </c>
      <c r="T160" s="3">
        <v>5</v>
      </c>
      <c r="U160" s="179">
        <v>0.5555555555555556</v>
      </c>
      <c r="V160" s="3">
        <f t="shared" si="58"/>
        <v>1</v>
      </c>
      <c r="W160" s="179">
        <f t="shared" si="83"/>
        <v>0.16666666666666666</v>
      </c>
      <c r="X160" s="22">
        <f t="shared" si="90"/>
        <v>4</v>
      </c>
      <c r="Y160" s="179">
        <v>0.4444444444444444</v>
      </c>
      <c r="Z160" s="3">
        <v>0</v>
      </c>
      <c r="AA160" s="180">
        <v>0</v>
      </c>
      <c r="AB160" s="162"/>
    </row>
    <row r="161" spans="1:28" ht="15" customHeight="1">
      <c r="A161" s="336"/>
      <c r="B161" s="276" t="s">
        <v>4</v>
      </c>
      <c r="C161" s="171">
        <v>10</v>
      </c>
      <c r="D161" s="172">
        <v>7</v>
      </c>
      <c r="E161" s="202">
        <f t="shared" si="84"/>
        <v>0.7</v>
      </c>
      <c r="F161" s="172">
        <v>3</v>
      </c>
      <c r="G161" s="202">
        <f t="shared" si="85"/>
        <v>0.3</v>
      </c>
      <c r="H161" s="172">
        <v>3</v>
      </c>
      <c r="I161" s="203">
        <f t="shared" si="86"/>
        <v>0.3</v>
      </c>
      <c r="J161" s="204">
        <f t="shared" si="87"/>
        <v>10</v>
      </c>
      <c r="K161" s="3">
        <v>5</v>
      </c>
      <c r="L161" s="205">
        <f t="shared" si="88"/>
        <v>0.5</v>
      </c>
      <c r="M161" s="3">
        <f t="shared" si="56"/>
        <v>2</v>
      </c>
      <c r="N161" s="176">
        <f t="shared" si="57"/>
        <v>0.2857142857142857</v>
      </c>
      <c r="O161" s="22">
        <f t="shared" si="89"/>
        <v>5</v>
      </c>
      <c r="P161" s="176">
        <v>0.5</v>
      </c>
      <c r="Q161" s="3">
        <v>0</v>
      </c>
      <c r="R161" s="177">
        <v>0</v>
      </c>
      <c r="S161" s="178">
        <v>10</v>
      </c>
      <c r="T161" s="3">
        <v>5</v>
      </c>
      <c r="U161" s="179">
        <v>0.5</v>
      </c>
      <c r="V161" s="3">
        <f t="shared" si="58"/>
        <v>0</v>
      </c>
      <c r="W161" s="179">
        <f t="shared" si="83"/>
        <v>0</v>
      </c>
      <c r="X161" s="22">
        <f t="shared" si="90"/>
        <v>5</v>
      </c>
      <c r="Y161" s="179">
        <v>0.5</v>
      </c>
      <c r="Z161" s="3">
        <v>0</v>
      </c>
      <c r="AA161" s="180">
        <v>0</v>
      </c>
      <c r="AB161" s="162"/>
    </row>
    <row r="162" spans="1:28" ht="15" customHeight="1">
      <c r="A162" s="336"/>
      <c r="B162" s="276" t="s">
        <v>5</v>
      </c>
      <c r="C162" s="171">
        <v>7</v>
      </c>
      <c r="D162" s="172">
        <v>4</v>
      </c>
      <c r="E162" s="202">
        <f t="shared" si="84"/>
        <v>0.5714285714285714</v>
      </c>
      <c r="F162" s="172">
        <v>3</v>
      </c>
      <c r="G162" s="202">
        <f t="shared" si="85"/>
        <v>0.42857142857142855</v>
      </c>
      <c r="H162" s="172">
        <v>3</v>
      </c>
      <c r="I162" s="203">
        <f t="shared" si="86"/>
        <v>0.42857142857142855</v>
      </c>
      <c r="J162" s="204">
        <f t="shared" si="87"/>
        <v>7</v>
      </c>
      <c r="K162" s="3">
        <v>4</v>
      </c>
      <c r="L162" s="205">
        <f t="shared" si="88"/>
        <v>0.5714285714285714</v>
      </c>
      <c r="M162" s="3">
        <f t="shared" si="56"/>
        <v>0</v>
      </c>
      <c r="N162" s="176">
        <f t="shared" si="57"/>
        <v>0</v>
      </c>
      <c r="O162" s="22">
        <f t="shared" si="89"/>
        <v>3</v>
      </c>
      <c r="P162" s="176">
        <v>0.42857142857142855</v>
      </c>
      <c r="Q162" s="3">
        <v>0</v>
      </c>
      <c r="R162" s="177">
        <v>0</v>
      </c>
      <c r="S162" s="178">
        <v>7</v>
      </c>
      <c r="T162" s="3">
        <v>4</v>
      </c>
      <c r="U162" s="179">
        <v>0.5714285714285715</v>
      </c>
      <c r="V162" s="3">
        <f t="shared" si="58"/>
        <v>0</v>
      </c>
      <c r="W162" s="179">
        <f t="shared" si="83"/>
        <v>0</v>
      </c>
      <c r="X162" s="22">
        <f t="shared" si="90"/>
        <v>3</v>
      </c>
      <c r="Y162" s="179">
        <v>0.42857142857142855</v>
      </c>
      <c r="Z162" s="3">
        <v>0</v>
      </c>
      <c r="AA162" s="180">
        <v>0</v>
      </c>
      <c r="AB162" s="162"/>
    </row>
    <row r="163" spans="1:28" ht="15" customHeight="1">
      <c r="A163" s="336"/>
      <c r="B163" s="276" t="s">
        <v>6</v>
      </c>
      <c r="C163" s="171">
        <v>2</v>
      </c>
      <c r="D163" s="172">
        <v>1</v>
      </c>
      <c r="E163" s="202">
        <f t="shared" si="84"/>
        <v>0.5</v>
      </c>
      <c r="F163" s="172">
        <v>1</v>
      </c>
      <c r="G163" s="202">
        <f t="shared" si="85"/>
        <v>0.5</v>
      </c>
      <c r="H163" s="172">
        <v>1</v>
      </c>
      <c r="I163" s="203">
        <f t="shared" si="86"/>
        <v>0.5</v>
      </c>
      <c r="J163" s="204">
        <f t="shared" si="87"/>
        <v>2</v>
      </c>
      <c r="K163" s="3">
        <v>1</v>
      </c>
      <c r="L163" s="205">
        <f t="shared" si="88"/>
        <v>0.5</v>
      </c>
      <c r="M163" s="3">
        <f t="shared" si="56"/>
        <v>0</v>
      </c>
      <c r="N163" s="176">
        <f t="shared" si="57"/>
        <v>0</v>
      </c>
      <c r="O163" s="22">
        <f t="shared" si="89"/>
        <v>1</v>
      </c>
      <c r="P163" s="176">
        <v>0.5</v>
      </c>
      <c r="Q163" s="3">
        <v>0</v>
      </c>
      <c r="R163" s="177">
        <v>0</v>
      </c>
      <c r="S163" s="178">
        <v>2</v>
      </c>
      <c r="T163" s="3">
        <v>1</v>
      </c>
      <c r="U163" s="179">
        <v>0.5</v>
      </c>
      <c r="V163" s="3">
        <f t="shared" si="58"/>
        <v>0</v>
      </c>
      <c r="W163" s="179">
        <f t="shared" si="83"/>
        <v>0</v>
      </c>
      <c r="X163" s="22">
        <f t="shared" si="90"/>
        <v>1</v>
      </c>
      <c r="Y163" s="179">
        <v>0.5</v>
      </c>
      <c r="Z163" s="3">
        <v>0</v>
      </c>
      <c r="AA163" s="180">
        <v>0</v>
      </c>
      <c r="AB163" s="162"/>
    </row>
    <row r="164" spans="1:28" ht="15" customHeight="1">
      <c r="A164" s="336"/>
      <c r="B164" s="276" t="s">
        <v>7</v>
      </c>
      <c r="C164" s="171">
        <v>9</v>
      </c>
      <c r="D164" s="172">
        <v>9</v>
      </c>
      <c r="E164" s="202">
        <f t="shared" si="84"/>
        <v>1</v>
      </c>
      <c r="F164" s="172">
        <v>0</v>
      </c>
      <c r="G164" s="202">
        <f t="shared" si="85"/>
        <v>0</v>
      </c>
      <c r="H164" s="172">
        <v>0</v>
      </c>
      <c r="I164" s="203">
        <f t="shared" si="86"/>
        <v>0</v>
      </c>
      <c r="J164" s="204">
        <f t="shared" si="87"/>
        <v>9</v>
      </c>
      <c r="K164" s="3">
        <v>9</v>
      </c>
      <c r="L164" s="205">
        <f t="shared" si="88"/>
        <v>1</v>
      </c>
      <c r="M164" s="3">
        <f t="shared" si="56"/>
        <v>0</v>
      </c>
      <c r="N164" s="176">
        <f t="shared" si="57"/>
        <v>0</v>
      </c>
      <c r="O164" s="22">
        <f t="shared" si="89"/>
        <v>0</v>
      </c>
      <c r="P164" s="176">
        <v>0</v>
      </c>
      <c r="Q164" s="3">
        <v>0</v>
      </c>
      <c r="R164" s="177">
        <v>0</v>
      </c>
      <c r="S164" s="178">
        <v>9</v>
      </c>
      <c r="T164" s="3">
        <v>7</v>
      </c>
      <c r="U164" s="179">
        <v>0.7777777777777777</v>
      </c>
      <c r="V164" s="3">
        <f t="shared" si="58"/>
        <v>2</v>
      </c>
      <c r="W164" s="179">
        <f t="shared" si="83"/>
        <v>0.2222222222222222</v>
      </c>
      <c r="X164" s="22">
        <f t="shared" si="90"/>
        <v>2</v>
      </c>
      <c r="Y164" s="179">
        <v>0.2222222222222222</v>
      </c>
      <c r="Z164" s="3">
        <v>0</v>
      </c>
      <c r="AA164" s="180">
        <v>0</v>
      </c>
      <c r="AB164" s="162"/>
    </row>
    <row r="165" spans="1:28" ht="15" customHeight="1">
      <c r="A165" s="336"/>
      <c r="B165" s="277">
        <v>2007</v>
      </c>
      <c r="C165" s="171">
        <v>1</v>
      </c>
      <c r="D165" s="172">
        <v>1</v>
      </c>
      <c r="E165" s="202">
        <f t="shared" si="84"/>
        <v>1</v>
      </c>
      <c r="F165" s="172">
        <v>0</v>
      </c>
      <c r="G165" s="202">
        <f t="shared" si="85"/>
        <v>0</v>
      </c>
      <c r="H165" s="172">
        <v>0</v>
      </c>
      <c r="I165" s="203">
        <f t="shared" si="86"/>
        <v>0</v>
      </c>
      <c r="J165" s="204">
        <f t="shared" si="87"/>
        <v>1</v>
      </c>
      <c r="K165" s="3">
        <v>0</v>
      </c>
      <c r="L165" s="205">
        <f t="shared" si="88"/>
        <v>0</v>
      </c>
      <c r="M165" s="3">
        <f t="shared" si="56"/>
        <v>1</v>
      </c>
      <c r="N165" s="176">
        <f t="shared" si="57"/>
        <v>1</v>
      </c>
      <c r="O165" s="22">
        <f t="shared" si="89"/>
        <v>1</v>
      </c>
      <c r="P165" s="176">
        <v>1</v>
      </c>
      <c r="Q165" s="3">
        <v>0</v>
      </c>
      <c r="R165" s="177">
        <v>0</v>
      </c>
      <c r="S165" s="178">
        <v>1</v>
      </c>
      <c r="T165" s="3">
        <v>0</v>
      </c>
      <c r="U165" s="179">
        <v>0</v>
      </c>
      <c r="V165" s="3">
        <f t="shared" si="58"/>
        <v>0</v>
      </c>
      <c r="W165" s="179">
        <v>0</v>
      </c>
      <c r="X165" s="22">
        <f t="shared" si="90"/>
        <v>1</v>
      </c>
      <c r="Y165" s="179">
        <v>1</v>
      </c>
      <c r="Z165" s="3">
        <v>0</v>
      </c>
      <c r="AA165" s="180">
        <v>0</v>
      </c>
      <c r="AB165" s="162"/>
    </row>
    <row r="166" spans="1:28" ht="15" customHeight="1">
      <c r="A166" s="336"/>
      <c r="B166" s="277">
        <v>2008</v>
      </c>
      <c r="C166" s="171">
        <v>7</v>
      </c>
      <c r="D166" s="172">
        <v>7</v>
      </c>
      <c r="E166" s="202">
        <f t="shared" si="84"/>
        <v>1</v>
      </c>
      <c r="F166" s="172">
        <v>0</v>
      </c>
      <c r="G166" s="202">
        <f t="shared" si="85"/>
        <v>0</v>
      </c>
      <c r="H166" s="172">
        <v>0</v>
      </c>
      <c r="I166" s="203">
        <f t="shared" si="86"/>
        <v>0</v>
      </c>
      <c r="J166" s="204">
        <f t="shared" si="87"/>
        <v>7</v>
      </c>
      <c r="K166" s="3">
        <v>4</v>
      </c>
      <c r="L166" s="205">
        <f t="shared" si="88"/>
        <v>0.5714285714285714</v>
      </c>
      <c r="M166" s="3">
        <f t="shared" si="56"/>
        <v>3</v>
      </c>
      <c r="N166" s="176">
        <f t="shared" si="57"/>
        <v>0.42857142857142855</v>
      </c>
      <c r="O166" s="22">
        <f t="shared" si="89"/>
        <v>3</v>
      </c>
      <c r="P166" s="176">
        <v>0.42857142857142855</v>
      </c>
      <c r="Q166" s="3">
        <v>0</v>
      </c>
      <c r="R166" s="177">
        <v>0</v>
      </c>
      <c r="S166" s="178">
        <v>7</v>
      </c>
      <c r="T166" s="3">
        <v>4</v>
      </c>
      <c r="U166" s="179">
        <v>0.5714285714285714</v>
      </c>
      <c r="V166" s="3">
        <f t="shared" si="58"/>
        <v>0</v>
      </c>
      <c r="W166" s="179">
        <f>V166/K166</f>
        <v>0</v>
      </c>
      <c r="X166" s="22">
        <f t="shared" si="90"/>
        <v>3</v>
      </c>
      <c r="Y166" s="179">
        <v>0.42857142857142855</v>
      </c>
      <c r="Z166" s="3">
        <v>0</v>
      </c>
      <c r="AA166" s="180">
        <v>0</v>
      </c>
      <c r="AB166" s="162"/>
    </row>
    <row r="167" spans="1:28" ht="15" customHeight="1">
      <c r="A167" s="336"/>
      <c r="B167" s="277">
        <v>2009</v>
      </c>
      <c r="C167" s="171">
        <v>7</v>
      </c>
      <c r="D167" s="172">
        <v>6</v>
      </c>
      <c r="E167" s="202">
        <f t="shared" si="84"/>
        <v>0.8571428571428571</v>
      </c>
      <c r="F167" s="172">
        <v>1</v>
      </c>
      <c r="G167" s="202">
        <f t="shared" si="85"/>
        <v>0.14285714285714285</v>
      </c>
      <c r="H167" s="172">
        <v>1</v>
      </c>
      <c r="I167" s="203">
        <f t="shared" si="86"/>
        <v>0.14285714285714285</v>
      </c>
      <c r="J167" s="204">
        <f t="shared" si="87"/>
        <v>7</v>
      </c>
      <c r="K167" s="3">
        <v>4</v>
      </c>
      <c r="L167" s="205">
        <f t="shared" si="88"/>
        <v>0.5714285714285714</v>
      </c>
      <c r="M167" s="3">
        <f t="shared" si="56"/>
        <v>2</v>
      </c>
      <c r="N167" s="176">
        <f t="shared" si="57"/>
        <v>0.3333333333333333</v>
      </c>
      <c r="O167" s="22">
        <f t="shared" si="89"/>
        <v>3</v>
      </c>
      <c r="P167" s="176">
        <v>0.42857142857142855</v>
      </c>
      <c r="Q167" s="3">
        <v>0</v>
      </c>
      <c r="R167" s="177">
        <v>0</v>
      </c>
      <c r="S167" s="178">
        <v>7</v>
      </c>
      <c r="T167" s="3">
        <v>4</v>
      </c>
      <c r="U167" s="179">
        <v>0.5714285714285714</v>
      </c>
      <c r="V167" s="3">
        <f t="shared" si="58"/>
        <v>0</v>
      </c>
      <c r="W167" s="179">
        <f>V167/K167</f>
        <v>0</v>
      </c>
      <c r="X167" s="22">
        <f t="shared" si="90"/>
        <v>3</v>
      </c>
      <c r="Y167" s="179">
        <v>0.42857142857142855</v>
      </c>
      <c r="Z167" s="3">
        <v>0</v>
      </c>
      <c r="AA167" s="180">
        <v>0</v>
      </c>
      <c r="AB167" s="162"/>
    </row>
    <row r="168" spans="1:28" ht="15" customHeight="1">
      <c r="A168" s="336"/>
      <c r="B168" s="277">
        <v>2010</v>
      </c>
      <c r="C168" s="171">
        <v>16</v>
      </c>
      <c r="D168" s="172">
        <v>13</v>
      </c>
      <c r="E168" s="202">
        <f t="shared" si="84"/>
        <v>0.8125</v>
      </c>
      <c r="F168" s="172">
        <v>3</v>
      </c>
      <c r="G168" s="202">
        <f t="shared" si="85"/>
        <v>0.1875</v>
      </c>
      <c r="H168" s="172">
        <v>3</v>
      </c>
      <c r="I168" s="203">
        <f t="shared" si="86"/>
        <v>0.1875</v>
      </c>
      <c r="J168" s="204">
        <f t="shared" si="87"/>
        <v>16</v>
      </c>
      <c r="K168" s="3">
        <v>11</v>
      </c>
      <c r="L168" s="205">
        <f t="shared" si="88"/>
        <v>0.6875</v>
      </c>
      <c r="M168" s="3">
        <f t="shared" si="56"/>
        <v>2</v>
      </c>
      <c r="N168" s="176">
        <f t="shared" si="57"/>
        <v>0.15384615384615385</v>
      </c>
      <c r="O168" s="22">
        <f t="shared" si="89"/>
        <v>5</v>
      </c>
      <c r="P168" s="176">
        <v>0.3125</v>
      </c>
      <c r="Q168" s="3">
        <v>0</v>
      </c>
      <c r="R168" s="177">
        <v>0</v>
      </c>
      <c r="S168" s="178">
        <v>16</v>
      </c>
      <c r="T168" s="3">
        <v>12</v>
      </c>
      <c r="U168" s="179">
        <v>0.75</v>
      </c>
      <c r="V168" s="3">
        <f t="shared" si="58"/>
        <v>-1</v>
      </c>
      <c r="W168" s="179">
        <f>V168/K168</f>
        <v>-0.09090909090909091</v>
      </c>
      <c r="X168" s="22">
        <f t="shared" si="90"/>
        <v>4</v>
      </c>
      <c r="Y168" s="179">
        <v>0.25</v>
      </c>
      <c r="Z168" s="3">
        <v>0</v>
      </c>
      <c r="AA168" s="180">
        <v>0</v>
      </c>
      <c r="AB168" s="162"/>
    </row>
    <row r="169" spans="1:28" ht="15" customHeight="1">
      <c r="A169" s="336"/>
      <c r="B169" s="277">
        <v>2011</v>
      </c>
      <c r="C169" s="171">
        <v>3</v>
      </c>
      <c r="D169" s="172">
        <v>2</v>
      </c>
      <c r="E169" s="202">
        <f t="shared" si="84"/>
        <v>0.6666666666666666</v>
      </c>
      <c r="F169" s="172">
        <v>1</v>
      </c>
      <c r="G169" s="202">
        <f t="shared" si="85"/>
        <v>0.3333333333333333</v>
      </c>
      <c r="H169" s="172">
        <v>1</v>
      </c>
      <c r="I169" s="203">
        <f t="shared" si="86"/>
        <v>0.3333333333333333</v>
      </c>
      <c r="J169" s="204">
        <f t="shared" si="87"/>
        <v>3</v>
      </c>
      <c r="K169" s="3">
        <v>2</v>
      </c>
      <c r="L169" s="205">
        <f t="shared" si="88"/>
        <v>0.6666666666666666</v>
      </c>
      <c r="M169" s="3">
        <f t="shared" si="56"/>
        <v>0</v>
      </c>
      <c r="N169" s="176">
        <f t="shared" si="57"/>
        <v>0</v>
      </c>
      <c r="O169" s="22">
        <f t="shared" si="89"/>
        <v>1</v>
      </c>
      <c r="P169" s="176">
        <v>0.33333333333333326</v>
      </c>
      <c r="Q169" s="3">
        <v>0</v>
      </c>
      <c r="R169" s="177">
        <v>0</v>
      </c>
      <c r="S169" s="178">
        <v>3</v>
      </c>
      <c r="T169" s="3">
        <v>2</v>
      </c>
      <c r="U169" s="179">
        <v>0.6666666666666665</v>
      </c>
      <c r="V169" s="3">
        <v>1</v>
      </c>
      <c r="W169" s="179">
        <v>0.33333333333333326</v>
      </c>
      <c r="X169" s="22">
        <f t="shared" si="90"/>
        <v>2</v>
      </c>
      <c r="Y169" s="179">
        <f>X169/S169</f>
        <v>0.6666666666666666</v>
      </c>
      <c r="Z169" s="3">
        <v>3</v>
      </c>
      <c r="AA169" s="180">
        <v>1</v>
      </c>
      <c r="AB169" s="162"/>
    </row>
    <row r="170" spans="1:28" ht="15" customHeight="1">
      <c r="A170" s="336"/>
      <c r="B170" s="281">
        <v>2012</v>
      </c>
      <c r="C170" s="210">
        <v>7</v>
      </c>
      <c r="D170" s="182">
        <v>5</v>
      </c>
      <c r="E170" s="202">
        <f t="shared" si="84"/>
        <v>0.7142857142857143</v>
      </c>
      <c r="F170" s="182">
        <v>2</v>
      </c>
      <c r="G170" s="202">
        <f t="shared" si="85"/>
        <v>0.2857142857142857</v>
      </c>
      <c r="H170" s="182">
        <v>2</v>
      </c>
      <c r="I170" s="203">
        <f t="shared" si="86"/>
        <v>0.2857142857142857</v>
      </c>
      <c r="J170" s="204">
        <f t="shared" si="87"/>
        <v>7</v>
      </c>
      <c r="K170" s="91">
        <v>5</v>
      </c>
      <c r="L170" s="205">
        <f t="shared" si="88"/>
        <v>0.7142857142857143</v>
      </c>
      <c r="M170" s="91">
        <v>2</v>
      </c>
      <c r="N170" s="186">
        <v>0.2857142857142857</v>
      </c>
      <c r="O170" s="22">
        <f t="shared" si="89"/>
        <v>4</v>
      </c>
      <c r="P170" s="186">
        <f>O170/J170</f>
        <v>0.5714285714285714</v>
      </c>
      <c r="Q170" s="91">
        <v>0</v>
      </c>
      <c r="R170" s="187">
        <v>0</v>
      </c>
      <c r="S170" s="188">
        <v>7</v>
      </c>
      <c r="T170" s="91"/>
      <c r="U170" s="189"/>
      <c r="V170" s="91"/>
      <c r="W170" s="189"/>
      <c r="X170" s="91"/>
      <c r="Y170" s="189"/>
      <c r="Z170" s="91">
        <v>7</v>
      </c>
      <c r="AA170" s="190">
        <v>1</v>
      </c>
      <c r="AB170" s="162"/>
    </row>
    <row r="171" spans="1:28" ht="15" customHeight="1" thickBot="1">
      <c r="A171" s="337"/>
      <c r="B171" s="273">
        <v>2013</v>
      </c>
      <c r="C171" s="219">
        <v>1</v>
      </c>
      <c r="D171" s="220">
        <v>1</v>
      </c>
      <c r="E171" s="202">
        <f t="shared" si="84"/>
        <v>1</v>
      </c>
      <c r="F171" s="220">
        <v>0</v>
      </c>
      <c r="G171" s="202">
        <f t="shared" si="85"/>
        <v>0</v>
      </c>
      <c r="H171" s="220">
        <v>0</v>
      </c>
      <c r="I171" s="203">
        <f t="shared" si="86"/>
        <v>0</v>
      </c>
      <c r="J171" s="204">
        <f t="shared" si="87"/>
        <v>1</v>
      </c>
      <c r="K171" s="54"/>
      <c r="L171" s="221"/>
      <c r="M171" s="54"/>
      <c r="N171" s="221"/>
      <c r="O171" s="54"/>
      <c r="P171" s="186"/>
      <c r="Q171" s="54">
        <v>1</v>
      </c>
      <c r="R171" s="222">
        <f>Q171/J171</f>
        <v>1</v>
      </c>
      <c r="S171" s="223">
        <f>J171</f>
        <v>1</v>
      </c>
      <c r="T171" s="54"/>
      <c r="U171" s="224"/>
      <c r="V171" s="54"/>
      <c r="W171" s="224"/>
      <c r="X171" s="54"/>
      <c r="Y171" s="224"/>
      <c r="Z171" s="54">
        <v>1</v>
      </c>
      <c r="AA171" s="225">
        <f>Z171/S171</f>
        <v>1</v>
      </c>
      <c r="AB171" s="162"/>
    </row>
    <row r="172" spans="1:28" ht="15" customHeight="1" thickBot="1">
      <c r="A172" s="330" t="s">
        <v>77</v>
      </c>
      <c r="B172" s="331"/>
      <c r="C172" s="110"/>
      <c r="D172" s="111"/>
      <c r="E172" s="191">
        <f>AVERAGE(E158:E171)</f>
        <v>0.7664388191173904</v>
      </c>
      <c r="F172" s="111"/>
      <c r="G172" s="191">
        <f>AVERAGE(G158:G171)</f>
        <v>0.23356118088260946</v>
      </c>
      <c r="H172" s="111"/>
      <c r="I172" s="192">
        <f>AVERAGE(I158:I171)</f>
        <v>0.23356118088260946</v>
      </c>
      <c r="J172" s="114"/>
      <c r="K172" s="115"/>
      <c r="L172" s="191">
        <f>AVERAGE(L158:L171)</f>
        <v>0.5626761059453367</v>
      </c>
      <c r="M172" s="111"/>
      <c r="N172" s="191">
        <f>AVERAGE(N158:N171)</f>
        <v>0.22593688362919132</v>
      </c>
      <c r="O172" s="111"/>
      <c r="P172" s="191">
        <f>AVERAGE(P158:P171)</f>
        <v>0.4593019160326852</v>
      </c>
      <c r="Q172" s="111"/>
      <c r="R172" s="116"/>
      <c r="S172" s="193"/>
      <c r="T172" s="111"/>
      <c r="U172" s="191">
        <f>AVERAGE(U158:U171)</f>
        <v>0.521062271062271</v>
      </c>
      <c r="V172" s="111"/>
      <c r="W172" s="191">
        <f>AVERAGE(W158:W171)</f>
        <v>0.06302609427609426</v>
      </c>
      <c r="X172" s="111"/>
      <c r="Y172" s="191">
        <f>AVERAGE(Y158:Y170)</f>
        <v>0.5067155067155068</v>
      </c>
      <c r="Z172" s="111"/>
      <c r="AA172" s="194"/>
      <c r="AB172" s="162"/>
    </row>
    <row r="173" spans="1:28" ht="15" customHeight="1" thickBot="1" thickTop="1">
      <c r="A173" s="332" t="s">
        <v>71</v>
      </c>
      <c r="B173" s="333"/>
      <c r="C173" s="80"/>
      <c r="D173" s="74"/>
      <c r="E173" s="195">
        <f>_xlfn.STDEV.P(E158:E171)</f>
        <v>0.21320181765066484</v>
      </c>
      <c r="F173" s="74"/>
      <c r="G173" s="195">
        <f>_xlfn.STDEV.P(G158:G171)</f>
        <v>0.21320181765066418</v>
      </c>
      <c r="H173" s="74"/>
      <c r="I173" s="196">
        <f>_xlfn.STDEV.P(I158:I171)</f>
        <v>0.21320181765066418</v>
      </c>
      <c r="J173" s="73"/>
      <c r="K173" s="74"/>
      <c r="L173" s="195">
        <f>_xlfn.STDEV.P(L158:L171)</f>
        <v>0.22815009895390662</v>
      </c>
      <c r="M173" s="74"/>
      <c r="N173" s="195">
        <f>_xlfn.STDEV.P(N158:N171)</f>
        <v>0.26611179629876935</v>
      </c>
      <c r="O173" s="74"/>
      <c r="P173" s="195">
        <f>_xlfn.STDEV.P(P158:P171)</f>
        <v>0.22624038199469645</v>
      </c>
      <c r="Q173" s="74"/>
      <c r="R173" s="77"/>
      <c r="S173" s="197"/>
      <c r="T173" s="74"/>
      <c r="U173" s="195">
        <f>_xlfn.STDEV.P(U158:U171)</f>
        <v>0.20299562240769006</v>
      </c>
      <c r="V173" s="74"/>
      <c r="W173" s="195">
        <f>_xlfn.STDEV.P(W158:W171)</f>
        <v>0.11708031610529851</v>
      </c>
      <c r="X173" s="74"/>
      <c r="Y173" s="195">
        <f>_xlfn.STDEV.P(Y158:Y170)</f>
        <v>0.2039748610700346</v>
      </c>
      <c r="Z173" s="74"/>
      <c r="AA173" s="149"/>
      <c r="AB173" s="162"/>
    </row>
    <row r="174" spans="1:28" ht="15" customHeight="1" thickBot="1" thickTop="1">
      <c r="A174" s="334" t="s">
        <v>75</v>
      </c>
      <c r="B174" s="335"/>
      <c r="C174" s="119"/>
      <c r="D174" s="107"/>
      <c r="E174" s="198">
        <f>(E171-E158)/($B$52-$B$39)</f>
        <v>0.017751479289940825</v>
      </c>
      <c r="F174" s="107"/>
      <c r="G174" s="198">
        <f>SLOPE(G158:G171,$B$158:$B$171)</f>
        <v>0.027210884353741492</v>
      </c>
      <c r="H174" s="107"/>
      <c r="I174" s="211" t="e">
        <f>SLOPE(I158:I170,$B$158:$B$171)</f>
        <v>#N/A</v>
      </c>
      <c r="J174" s="121"/>
      <c r="K174" s="107"/>
      <c r="L174" s="198">
        <f>(L170-L158)/($B$17-$B$5)</f>
        <v>0.00824175824175824</v>
      </c>
      <c r="M174" s="107"/>
      <c r="N174" s="198">
        <f>(N170-N158)/($B$17-$B$5)</f>
        <v>0.007142857142857141</v>
      </c>
      <c r="O174" s="107"/>
      <c r="P174" s="198">
        <f>(P170-P158)/($B$17-$B$5)</f>
        <v>0.015567765567765568</v>
      </c>
      <c r="Q174" s="107"/>
      <c r="R174" s="122"/>
      <c r="S174" s="199"/>
      <c r="T174" s="107"/>
      <c r="U174" s="198">
        <f>(U169-U158)/($B$16-$B$5)</f>
        <v>0.011655011655011644</v>
      </c>
      <c r="V174" s="107"/>
      <c r="W174" s="198">
        <f>(W169-W158)/($B$16-$B$5)</f>
        <v>0.018939393939393933</v>
      </c>
      <c r="X174" s="107"/>
      <c r="Y174" s="198">
        <f>(Y169-Y158)/($B$16-$B$5)</f>
        <v>0.018648018648018648</v>
      </c>
      <c r="Z174" s="107"/>
      <c r="AA174" s="130"/>
      <c r="AB174" s="162"/>
    </row>
    <row r="175" spans="1:28" ht="15" customHeight="1">
      <c r="A175" s="336" t="s">
        <v>17</v>
      </c>
      <c r="B175" s="280" t="s">
        <v>1</v>
      </c>
      <c r="C175" s="200">
        <v>2</v>
      </c>
      <c r="D175" s="201">
        <v>1</v>
      </c>
      <c r="E175" s="202">
        <f>D175/C175</f>
        <v>0.5</v>
      </c>
      <c r="F175" s="201">
        <v>1</v>
      </c>
      <c r="G175" s="202">
        <f>F175/C175</f>
        <v>0.5</v>
      </c>
      <c r="H175" s="201">
        <v>1</v>
      </c>
      <c r="I175" s="203">
        <f>H175/C175</f>
        <v>0.5</v>
      </c>
      <c r="J175" s="204">
        <f>C175</f>
        <v>2</v>
      </c>
      <c r="K175" s="22">
        <v>1</v>
      </c>
      <c r="L175" s="205">
        <f>K175/J175</f>
        <v>0.5</v>
      </c>
      <c r="M175" s="22">
        <f t="shared" si="56"/>
        <v>0</v>
      </c>
      <c r="N175" s="205">
        <f t="shared" si="57"/>
        <v>0</v>
      </c>
      <c r="O175" s="22">
        <f>M175+H175</f>
        <v>1</v>
      </c>
      <c r="P175" s="205">
        <v>0.5</v>
      </c>
      <c r="Q175" s="22">
        <v>0</v>
      </c>
      <c r="R175" s="206">
        <v>0</v>
      </c>
      <c r="S175" s="207">
        <v>2</v>
      </c>
      <c r="T175" s="22">
        <v>0</v>
      </c>
      <c r="U175" s="208">
        <v>0</v>
      </c>
      <c r="V175" s="22">
        <f t="shared" si="58"/>
        <v>1</v>
      </c>
      <c r="W175" s="208">
        <f>V175/S175</f>
        <v>0.5</v>
      </c>
      <c r="X175" s="22">
        <f>V175+O175</f>
        <v>2</v>
      </c>
      <c r="Y175" s="208">
        <v>1</v>
      </c>
      <c r="Z175" s="22">
        <v>0</v>
      </c>
      <c r="AA175" s="209">
        <v>0</v>
      </c>
      <c r="AB175" s="162"/>
    </row>
    <row r="176" spans="1:28" ht="15" customHeight="1">
      <c r="A176" s="336"/>
      <c r="B176" s="276" t="s">
        <v>2</v>
      </c>
      <c r="C176" s="171">
        <v>3</v>
      </c>
      <c r="D176" s="172">
        <v>0</v>
      </c>
      <c r="E176" s="202">
        <f aca="true" t="shared" si="91" ref="E176:E188">D176/C176</f>
        <v>0</v>
      </c>
      <c r="F176" s="172">
        <v>3</v>
      </c>
      <c r="G176" s="202">
        <f aca="true" t="shared" si="92" ref="G176:G188">F176/C176</f>
        <v>1</v>
      </c>
      <c r="H176" s="172">
        <v>3</v>
      </c>
      <c r="I176" s="203">
        <f aca="true" t="shared" si="93" ref="I176:I188">H176/C176</f>
        <v>1</v>
      </c>
      <c r="J176" s="204">
        <f aca="true" t="shared" si="94" ref="J176:J188">C176</f>
        <v>3</v>
      </c>
      <c r="K176" s="3">
        <v>0</v>
      </c>
      <c r="L176" s="205">
        <f aca="true" t="shared" si="95" ref="L176:L187">K176/J176</f>
        <v>0</v>
      </c>
      <c r="M176" s="3">
        <f t="shared" si="56"/>
        <v>0</v>
      </c>
      <c r="N176" s="176">
        <v>0</v>
      </c>
      <c r="O176" s="22">
        <f aca="true" t="shared" si="96" ref="O176:O187">M176+H176</f>
        <v>3</v>
      </c>
      <c r="P176" s="176">
        <v>1</v>
      </c>
      <c r="Q176" s="3">
        <v>0</v>
      </c>
      <c r="R176" s="177">
        <v>0</v>
      </c>
      <c r="S176" s="178">
        <v>3</v>
      </c>
      <c r="T176" s="3">
        <v>0</v>
      </c>
      <c r="U176" s="179">
        <v>0</v>
      </c>
      <c r="V176" s="3">
        <f t="shared" si="58"/>
        <v>0</v>
      </c>
      <c r="W176" s="208">
        <f aca="true" t="shared" si="97" ref="W176:W186">V176/S176</f>
        <v>0</v>
      </c>
      <c r="X176" s="22">
        <f aca="true" t="shared" si="98" ref="X176:X186">V176+O176</f>
        <v>3</v>
      </c>
      <c r="Y176" s="179">
        <v>1</v>
      </c>
      <c r="Z176" s="3">
        <v>0</v>
      </c>
      <c r="AA176" s="180">
        <v>0</v>
      </c>
      <c r="AB176" s="162"/>
    </row>
    <row r="177" spans="1:28" ht="15" customHeight="1">
      <c r="A177" s="336"/>
      <c r="B177" s="276" t="s">
        <v>3</v>
      </c>
      <c r="C177" s="171">
        <v>2</v>
      </c>
      <c r="D177" s="172">
        <v>2</v>
      </c>
      <c r="E177" s="202">
        <f t="shared" si="91"/>
        <v>1</v>
      </c>
      <c r="F177" s="172">
        <v>0</v>
      </c>
      <c r="G177" s="202">
        <f t="shared" si="92"/>
        <v>0</v>
      </c>
      <c r="H177" s="172">
        <v>0</v>
      </c>
      <c r="I177" s="203">
        <f t="shared" si="93"/>
        <v>0</v>
      </c>
      <c r="J177" s="204">
        <f t="shared" si="94"/>
        <v>2</v>
      </c>
      <c r="K177" s="3">
        <v>1</v>
      </c>
      <c r="L177" s="205">
        <f t="shared" si="95"/>
        <v>0.5</v>
      </c>
      <c r="M177" s="3">
        <f t="shared" si="56"/>
        <v>1</v>
      </c>
      <c r="N177" s="176">
        <f t="shared" si="57"/>
        <v>0.5</v>
      </c>
      <c r="O177" s="22">
        <f t="shared" si="96"/>
        <v>1</v>
      </c>
      <c r="P177" s="176">
        <v>0.5</v>
      </c>
      <c r="Q177" s="3">
        <v>0</v>
      </c>
      <c r="R177" s="177">
        <v>0</v>
      </c>
      <c r="S177" s="178">
        <v>2</v>
      </c>
      <c r="T177" s="3">
        <v>1</v>
      </c>
      <c r="U177" s="179">
        <v>0.5</v>
      </c>
      <c r="V177" s="3">
        <f t="shared" si="58"/>
        <v>0</v>
      </c>
      <c r="W177" s="208">
        <f t="shared" si="97"/>
        <v>0</v>
      </c>
      <c r="X177" s="22">
        <f t="shared" si="98"/>
        <v>1</v>
      </c>
      <c r="Y177" s="179">
        <v>0.5</v>
      </c>
      <c r="Z177" s="3">
        <v>0</v>
      </c>
      <c r="AA177" s="180">
        <v>0</v>
      </c>
      <c r="AB177" s="162"/>
    </row>
    <row r="178" spans="1:28" ht="15" customHeight="1">
      <c r="A178" s="336"/>
      <c r="B178" s="276" t="s">
        <v>4</v>
      </c>
      <c r="C178" s="171">
        <v>3</v>
      </c>
      <c r="D178" s="172">
        <v>3</v>
      </c>
      <c r="E178" s="202">
        <f t="shared" si="91"/>
        <v>1</v>
      </c>
      <c r="F178" s="172">
        <v>0</v>
      </c>
      <c r="G178" s="202">
        <f t="shared" si="92"/>
        <v>0</v>
      </c>
      <c r="H178" s="172">
        <v>0</v>
      </c>
      <c r="I178" s="203">
        <f t="shared" si="93"/>
        <v>0</v>
      </c>
      <c r="J178" s="204">
        <f t="shared" si="94"/>
        <v>3</v>
      </c>
      <c r="K178" s="3">
        <v>2</v>
      </c>
      <c r="L178" s="205">
        <f t="shared" si="95"/>
        <v>0.6666666666666666</v>
      </c>
      <c r="M178" s="3">
        <f t="shared" si="56"/>
        <v>1</v>
      </c>
      <c r="N178" s="176">
        <f t="shared" si="57"/>
        <v>0.3333333333333333</v>
      </c>
      <c r="O178" s="22">
        <f t="shared" si="96"/>
        <v>1</v>
      </c>
      <c r="P178" s="176">
        <v>0.33333333333333337</v>
      </c>
      <c r="Q178" s="3">
        <v>0</v>
      </c>
      <c r="R178" s="177">
        <v>0</v>
      </c>
      <c r="S178" s="178">
        <v>3</v>
      </c>
      <c r="T178" s="3">
        <v>1</v>
      </c>
      <c r="U178" s="179">
        <v>0.33333333333333337</v>
      </c>
      <c r="V178" s="3">
        <f t="shared" si="58"/>
        <v>1</v>
      </c>
      <c r="W178" s="208">
        <f t="shared" si="97"/>
        <v>0.3333333333333333</v>
      </c>
      <c r="X178" s="22">
        <f t="shared" si="98"/>
        <v>2</v>
      </c>
      <c r="Y178" s="179">
        <v>0.6666666666666667</v>
      </c>
      <c r="Z178" s="3">
        <v>0</v>
      </c>
      <c r="AA178" s="180">
        <v>0</v>
      </c>
      <c r="AB178" s="162"/>
    </row>
    <row r="179" spans="1:28" ht="15" customHeight="1">
      <c r="A179" s="336"/>
      <c r="B179" s="276" t="s">
        <v>5</v>
      </c>
      <c r="C179" s="171">
        <v>3</v>
      </c>
      <c r="D179" s="172">
        <v>2</v>
      </c>
      <c r="E179" s="202">
        <f t="shared" si="91"/>
        <v>0.6666666666666666</v>
      </c>
      <c r="F179" s="172">
        <v>1</v>
      </c>
      <c r="G179" s="202">
        <f t="shared" si="92"/>
        <v>0.3333333333333333</v>
      </c>
      <c r="H179" s="172">
        <v>1</v>
      </c>
      <c r="I179" s="203">
        <f t="shared" si="93"/>
        <v>0.3333333333333333</v>
      </c>
      <c r="J179" s="204">
        <f t="shared" si="94"/>
        <v>3</v>
      </c>
      <c r="K179" s="3">
        <v>3</v>
      </c>
      <c r="L179" s="205">
        <f t="shared" si="95"/>
        <v>1</v>
      </c>
      <c r="M179" s="3">
        <f t="shared" si="56"/>
        <v>-1</v>
      </c>
      <c r="N179" s="176">
        <f t="shared" si="57"/>
        <v>-0.5</v>
      </c>
      <c r="O179" s="22">
        <f t="shared" si="96"/>
        <v>0</v>
      </c>
      <c r="P179" s="176">
        <v>0</v>
      </c>
      <c r="Q179" s="3">
        <v>0</v>
      </c>
      <c r="R179" s="177">
        <v>0</v>
      </c>
      <c r="S179" s="178">
        <v>3</v>
      </c>
      <c r="T179" s="3">
        <v>2</v>
      </c>
      <c r="U179" s="179">
        <v>0.6666666666666667</v>
      </c>
      <c r="V179" s="3">
        <f t="shared" si="58"/>
        <v>1</v>
      </c>
      <c r="W179" s="208">
        <f t="shared" si="97"/>
        <v>0.3333333333333333</v>
      </c>
      <c r="X179" s="22">
        <f t="shared" si="98"/>
        <v>1</v>
      </c>
      <c r="Y179" s="179">
        <v>0.33333333333333337</v>
      </c>
      <c r="Z179" s="3">
        <v>0</v>
      </c>
      <c r="AA179" s="180">
        <v>0</v>
      </c>
      <c r="AB179" s="162"/>
    </row>
    <row r="180" spans="1:28" ht="15" customHeight="1">
      <c r="A180" s="336"/>
      <c r="B180" s="276" t="s">
        <v>6</v>
      </c>
      <c r="C180" s="171">
        <v>1</v>
      </c>
      <c r="D180" s="172">
        <v>0</v>
      </c>
      <c r="E180" s="202">
        <f t="shared" si="91"/>
        <v>0</v>
      </c>
      <c r="F180" s="172">
        <v>1</v>
      </c>
      <c r="G180" s="202">
        <f t="shared" si="92"/>
        <v>1</v>
      </c>
      <c r="H180" s="172">
        <v>1</v>
      </c>
      <c r="I180" s="203">
        <f t="shared" si="93"/>
        <v>1</v>
      </c>
      <c r="J180" s="204">
        <f t="shared" si="94"/>
        <v>1</v>
      </c>
      <c r="K180" s="3">
        <v>0</v>
      </c>
      <c r="L180" s="205">
        <f t="shared" si="95"/>
        <v>0</v>
      </c>
      <c r="M180" s="3">
        <f t="shared" si="56"/>
        <v>0</v>
      </c>
      <c r="N180" s="176">
        <v>0</v>
      </c>
      <c r="O180" s="22">
        <f t="shared" si="96"/>
        <v>1</v>
      </c>
      <c r="P180" s="176">
        <v>1</v>
      </c>
      <c r="Q180" s="3">
        <v>0</v>
      </c>
      <c r="R180" s="177">
        <v>0</v>
      </c>
      <c r="S180" s="178">
        <v>1</v>
      </c>
      <c r="T180" s="3">
        <v>0</v>
      </c>
      <c r="U180" s="179">
        <v>0</v>
      </c>
      <c r="V180" s="3">
        <f t="shared" si="58"/>
        <v>0</v>
      </c>
      <c r="W180" s="208">
        <f t="shared" si="97"/>
        <v>0</v>
      </c>
      <c r="X180" s="22">
        <f t="shared" si="98"/>
        <v>1</v>
      </c>
      <c r="Y180" s="179">
        <v>1</v>
      </c>
      <c r="Z180" s="3">
        <v>0</v>
      </c>
      <c r="AA180" s="180">
        <v>0</v>
      </c>
      <c r="AB180" s="162"/>
    </row>
    <row r="181" spans="1:28" ht="15" customHeight="1">
      <c r="A181" s="336"/>
      <c r="B181" s="276" t="s">
        <v>7</v>
      </c>
      <c r="C181" s="171">
        <v>5</v>
      </c>
      <c r="D181" s="172">
        <v>4</v>
      </c>
      <c r="E181" s="202">
        <f t="shared" si="91"/>
        <v>0.8</v>
      </c>
      <c r="F181" s="172">
        <v>1</v>
      </c>
      <c r="G181" s="202">
        <f t="shared" si="92"/>
        <v>0.2</v>
      </c>
      <c r="H181" s="172">
        <v>1</v>
      </c>
      <c r="I181" s="203">
        <f t="shared" si="93"/>
        <v>0.2</v>
      </c>
      <c r="J181" s="204">
        <f t="shared" si="94"/>
        <v>5</v>
      </c>
      <c r="K181" s="3">
        <v>2</v>
      </c>
      <c r="L181" s="205">
        <f t="shared" si="95"/>
        <v>0.4</v>
      </c>
      <c r="M181" s="3">
        <f t="shared" si="56"/>
        <v>2</v>
      </c>
      <c r="N181" s="176">
        <f t="shared" si="57"/>
        <v>0.5</v>
      </c>
      <c r="O181" s="22">
        <f t="shared" si="96"/>
        <v>3</v>
      </c>
      <c r="P181" s="176">
        <v>0.6</v>
      </c>
      <c r="Q181" s="3">
        <v>0</v>
      </c>
      <c r="R181" s="177">
        <v>0</v>
      </c>
      <c r="S181" s="178">
        <v>5</v>
      </c>
      <c r="T181" s="3">
        <v>1</v>
      </c>
      <c r="U181" s="179">
        <v>0.2</v>
      </c>
      <c r="V181" s="3">
        <f t="shared" si="58"/>
        <v>1</v>
      </c>
      <c r="W181" s="208">
        <f t="shared" si="97"/>
        <v>0.2</v>
      </c>
      <c r="X181" s="22">
        <f t="shared" si="98"/>
        <v>4</v>
      </c>
      <c r="Y181" s="179">
        <v>0.8</v>
      </c>
      <c r="Z181" s="3">
        <v>0</v>
      </c>
      <c r="AA181" s="180">
        <v>0</v>
      </c>
      <c r="AB181" s="162"/>
    </row>
    <row r="182" spans="1:28" ht="15" customHeight="1">
      <c r="A182" s="336"/>
      <c r="B182" s="277">
        <v>2007</v>
      </c>
      <c r="C182" s="171">
        <v>6</v>
      </c>
      <c r="D182" s="172">
        <v>5</v>
      </c>
      <c r="E182" s="202">
        <f t="shared" si="91"/>
        <v>0.8333333333333334</v>
      </c>
      <c r="F182" s="172">
        <v>1</v>
      </c>
      <c r="G182" s="202">
        <f t="shared" si="92"/>
        <v>0.16666666666666666</v>
      </c>
      <c r="H182" s="172">
        <v>1</v>
      </c>
      <c r="I182" s="203">
        <f t="shared" si="93"/>
        <v>0.16666666666666666</v>
      </c>
      <c r="J182" s="204">
        <f t="shared" si="94"/>
        <v>6</v>
      </c>
      <c r="K182" s="3">
        <v>6</v>
      </c>
      <c r="L182" s="205">
        <f t="shared" si="95"/>
        <v>1</v>
      </c>
      <c r="M182" s="3">
        <f t="shared" si="56"/>
        <v>-1</v>
      </c>
      <c r="N182" s="176">
        <f t="shared" si="57"/>
        <v>-0.2</v>
      </c>
      <c r="O182" s="22">
        <f t="shared" si="96"/>
        <v>0</v>
      </c>
      <c r="P182" s="176">
        <v>0</v>
      </c>
      <c r="Q182" s="3">
        <v>0</v>
      </c>
      <c r="R182" s="177">
        <v>0</v>
      </c>
      <c r="S182" s="178">
        <v>6</v>
      </c>
      <c r="T182" s="3">
        <v>5</v>
      </c>
      <c r="U182" s="179">
        <v>0.8333333333333335</v>
      </c>
      <c r="V182" s="3">
        <f t="shared" si="58"/>
        <v>1</v>
      </c>
      <c r="W182" s="208">
        <f t="shared" si="97"/>
        <v>0.16666666666666666</v>
      </c>
      <c r="X182" s="22">
        <f t="shared" si="98"/>
        <v>1</v>
      </c>
      <c r="Y182" s="179">
        <v>0.16666666666666663</v>
      </c>
      <c r="Z182" s="3">
        <v>0</v>
      </c>
      <c r="AA182" s="180">
        <v>0</v>
      </c>
      <c r="AB182" s="162"/>
    </row>
    <row r="183" spans="1:28" ht="15" customHeight="1">
      <c r="A183" s="336"/>
      <c r="B183" s="277">
        <v>2008</v>
      </c>
      <c r="C183" s="171">
        <v>5</v>
      </c>
      <c r="D183" s="172">
        <v>3</v>
      </c>
      <c r="E183" s="202">
        <f t="shared" si="91"/>
        <v>0.6</v>
      </c>
      <c r="F183" s="172">
        <v>2</v>
      </c>
      <c r="G183" s="202">
        <f t="shared" si="92"/>
        <v>0.4</v>
      </c>
      <c r="H183" s="172">
        <v>2</v>
      </c>
      <c r="I183" s="203">
        <f t="shared" si="93"/>
        <v>0.4</v>
      </c>
      <c r="J183" s="204">
        <f t="shared" si="94"/>
        <v>5</v>
      </c>
      <c r="K183" s="3">
        <v>2</v>
      </c>
      <c r="L183" s="205">
        <f t="shared" si="95"/>
        <v>0.4</v>
      </c>
      <c r="M183" s="3">
        <f t="shared" si="56"/>
        <v>1</v>
      </c>
      <c r="N183" s="176">
        <f t="shared" si="57"/>
        <v>0.3333333333333333</v>
      </c>
      <c r="O183" s="22">
        <f t="shared" si="96"/>
        <v>3</v>
      </c>
      <c r="P183" s="176">
        <v>0.6</v>
      </c>
      <c r="Q183" s="3">
        <v>0</v>
      </c>
      <c r="R183" s="177">
        <v>0</v>
      </c>
      <c r="S183" s="178">
        <v>5</v>
      </c>
      <c r="T183" s="3">
        <v>2</v>
      </c>
      <c r="U183" s="179">
        <v>0.4</v>
      </c>
      <c r="V183" s="3">
        <f t="shared" si="58"/>
        <v>0</v>
      </c>
      <c r="W183" s="208">
        <f t="shared" si="97"/>
        <v>0</v>
      </c>
      <c r="X183" s="22">
        <f t="shared" si="98"/>
        <v>3</v>
      </c>
      <c r="Y183" s="179">
        <v>0.6</v>
      </c>
      <c r="Z183" s="3">
        <v>0</v>
      </c>
      <c r="AA183" s="180">
        <v>0</v>
      </c>
      <c r="AB183" s="162"/>
    </row>
    <row r="184" spans="1:28" ht="15" customHeight="1">
      <c r="A184" s="336"/>
      <c r="B184" s="277">
        <v>2009</v>
      </c>
      <c r="C184" s="171">
        <v>4</v>
      </c>
      <c r="D184" s="172">
        <v>4</v>
      </c>
      <c r="E184" s="202">
        <f t="shared" si="91"/>
        <v>1</v>
      </c>
      <c r="F184" s="172">
        <v>0</v>
      </c>
      <c r="G184" s="202">
        <f t="shared" si="92"/>
        <v>0</v>
      </c>
      <c r="H184" s="172">
        <v>0</v>
      </c>
      <c r="I184" s="203">
        <f t="shared" si="93"/>
        <v>0</v>
      </c>
      <c r="J184" s="204">
        <f t="shared" si="94"/>
        <v>4</v>
      </c>
      <c r="K184" s="3">
        <v>1</v>
      </c>
      <c r="L184" s="205">
        <f t="shared" si="95"/>
        <v>0.25</v>
      </c>
      <c r="M184" s="3">
        <f t="shared" si="56"/>
        <v>3</v>
      </c>
      <c r="N184" s="176">
        <f t="shared" si="57"/>
        <v>0.75</v>
      </c>
      <c r="O184" s="22">
        <f t="shared" si="96"/>
        <v>3</v>
      </c>
      <c r="P184" s="176">
        <v>0.75</v>
      </c>
      <c r="Q184" s="3">
        <v>0</v>
      </c>
      <c r="R184" s="177">
        <v>0</v>
      </c>
      <c r="S184" s="178">
        <v>4</v>
      </c>
      <c r="T184" s="3">
        <v>1</v>
      </c>
      <c r="U184" s="179">
        <v>0.25</v>
      </c>
      <c r="V184" s="3">
        <f t="shared" si="58"/>
        <v>0</v>
      </c>
      <c r="W184" s="208">
        <f t="shared" si="97"/>
        <v>0</v>
      </c>
      <c r="X184" s="22">
        <f t="shared" si="98"/>
        <v>3</v>
      </c>
      <c r="Y184" s="179">
        <v>0.75</v>
      </c>
      <c r="Z184" s="3">
        <v>0</v>
      </c>
      <c r="AA184" s="180">
        <v>0</v>
      </c>
      <c r="AB184" s="162"/>
    </row>
    <row r="185" spans="1:28" ht="15" customHeight="1">
      <c r="A185" s="336"/>
      <c r="B185" s="277">
        <v>2010</v>
      </c>
      <c r="C185" s="171">
        <v>7</v>
      </c>
      <c r="D185" s="172">
        <v>5</v>
      </c>
      <c r="E185" s="202">
        <f t="shared" si="91"/>
        <v>0.7142857142857143</v>
      </c>
      <c r="F185" s="172">
        <v>2</v>
      </c>
      <c r="G185" s="202">
        <f t="shared" si="92"/>
        <v>0.2857142857142857</v>
      </c>
      <c r="H185" s="172">
        <v>2</v>
      </c>
      <c r="I185" s="203">
        <f t="shared" si="93"/>
        <v>0.2857142857142857</v>
      </c>
      <c r="J185" s="204">
        <f t="shared" si="94"/>
        <v>7</v>
      </c>
      <c r="K185" s="3">
        <v>5</v>
      </c>
      <c r="L185" s="205">
        <f t="shared" si="95"/>
        <v>0.7142857142857143</v>
      </c>
      <c r="M185" s="3">
        <f t="shared" si="56"/>
        <v>0</v>
      </c>
      <c r="N185" s="176">
        <f t="shared" si="57"/>
        <v>0</v>
      </c>
      <c r="O185" s="22">
        <f t="shared" si="96"/>
        <v>2</v>
      </c>
      <c r="P185" s="176">
        <v>0.2857142857142857</v>
      </c>
      <c r="Q185" s="3">
        <v>0</v>
      </c>
      <c r="R185" s="177">
        <v>0</v>
      </c>
      <c r="S185" s="178">
        <v>7</v>
      </c>
      <c r="T185" s="218">
        <v>6</v>
      </c>
      <c r="U185" s="179">
        <v>0.8571428571428571</v>
      </c>
      <c r="V185" s="218">
        <f t="shared" si="58"/>
        <v>-1</v>
      </c>
      <c r="W185" s="208">
        <f t="shared" si="97"/>
        <v>-0.14285714285714285</v>
      </c>
      <c r="X185" s="22">
        <f t="shared" si="98"/>
        <v>1</v>
      </c>
      <c r="Y185" s="179">
        <v>0.14285714285714285</v>
      </c>
      <c r="Z185" s="3">
        <v>0</v>
      </c>
      <c r="AA185" s="180">
        <v>0</v>
      </c>
      <c r="AB185" s="163" t="s">
        <v>91</v>
      </c>
    </row>
    <row r="186" spans="1:28" ht="15" customHeight="1">
      <c r="A186" s="336"/>
      <c r="B186" s="277">
        <v>2011</v>
      </c>
      <c r="C186" s="171">
        <v>6</v>
      </c>
      <c r="D186" s="172">
        <v>4</v>
      </c>
      <c r="E186" s="202">
        <f t="shared" si="91"/>
        <v>0.6666666666666666</v>
      </c>
      <c r="F186" s="172">
        <v>2</v>
      </c>
      <c r="G186" s="202">
        <f t="shared" si="92"/>
        <v>0.3333333333333333</v>
      </c>
      <c r="H186" s="172">
        <v>2</v>
      </c>
      <c r="I186" s="203">
        <f t="shared" si="93"/>
        <v>0.3333333333333333</v>
      </c>
      <c r="J186" s="204">
        <f t="shared" si="94"/>
        <v>6</v>
      </c>
      <c r="K186" s="3">
        <v>3</v>
      </c>
      <c r="L186" s="205">
        <f t="shared" si="95"/>
        <v>0.5</v>
      </c>
      <c r="M186" s="3">
        <f t="shared" si="56"/>
        <v>1</v>
      </c>
      <c r="N186" s="176">
        <f t="shared" si="57"/>
        <v>0.25</v>
      </c>
      <c r="O186" s="22">
        <f t="shared" si="96"/>
        <v>3</v>
      </c>
      <c r="P186" s="176">
        <v>0.5</v>
      </c>
      <c r="Q186" s="3">
        <v>0</v>
      </c>
      <c r="R186" s="177">
        <v>0</v>
      </c>
      <c r="S186" s="178">
        <v>6</v>
      </c>
      <c r="T186" s="3">
        <v>2</v>
      </c>
      <c r="U186" s="179">
        <v>0.33333333333333326</v>
      </c>
      <c r="V186" s="3">
        <v>1</v>
      </c>
      <c r="W186" s="208">
        <f t="shared" si="97"/>
        <v>0.16666666666666666</v>
      </c>
      <c r="X186" s="22">
        <f t="shared" si="98"/>
        <v>4</v>
      </c>
      <c r="Y186" s="179">
        <f>X186/S186</f>
        <v>0.6666666666666666</v>
      </c>
      <c r="Z186" s="3">
        <v>6</v>
      </c>
      <c r="AA186" s="180">
        <v>1</v>
      </c>
      <c r="AB186" s="162"/>
    </row>
    <row r="187" spans="1:28" ht="15.75" customHeight="1">
      <c r="A187" s="336"/>
      <c r="B187" s="281">
        <v>2012</v>
      </c>
      <c r="C187" s="210">
        <v>10</v>
      </c>
      <c r="D187" s="182">
        <v>8</v>
      </c>
      <c r="E187" s="202">
        <f t="shared" si="91"/>
        <v>0.8</v>
      </c>
      <c r="F187" s="182">
        <v>2</v>
      </c>
      <c r="G187" s="202">
        <f t="shared" si="92"/>
        <v>0.2</v>
      </c>
      <c r="H187" s="182">
        <v>2</v>
      </c>
      <c r="I187" s="203">
        <f t="shared" si="93"/>
        <v>0.2</v>
      </c>
      <c r="J187" s="204">
        <f t="shared" si="94"/>
        <v>10</v>
      </c>
      <c r="K187" s="91">
        <v>7</v>
      </c>
      <c r="L187" s="205">
        <f t="shared" si="95"/>
        <v>0.7</v>
      </c>
      <c r="M187" s="91">
        <v>3</v>
      </c>
      <c r="N187" s="186">
        <v>0.3</v>
      </c>
      <c r="O187" s="22">
        <f t="shared" si="96"/>
        <v>5</v>
      </c>
      <c r="P187" s="186">
        <f>O187/J187</f>
        <v>0.5</v>
      </c>
      <c r="Q187" s="91">
        <v>0</v>
      </c>
      <c r="R187" s="187">
        <v>0</v>
      </c>
      <c r="S187" s="188">
        <v>10</v>
      </c>
      <c r="T187" s="91"/>
      <c r="U187" s="189"/>
      <c r="V187" s="91"/>
      <c r="W187" s="208"/>
      <c r="X187" s="22"/>
      <c r="Y187" s="189"/>
      <c r="Z187" s="91">
        <v>10</v>
      </c>
      <c r="AA187" s="190">
        <v>1</v>
      </c>
      <c r="AB187" s="162"/>
    </row>
    <row r="188" spans="1:28" ht="15.75" thickBot="1">
      <c r="A188" s="337"/>
      <c r="B188" s="273">
        <v>2013</v>
      </c>
      <c r="C188" s="219">
        <v>12</v>
      </c>
      <c r="D188" s="220">
        <v>11</v>
      </c>
      <c r="E188" s="202">
        <f t="shared" si="91"/>
        <v>0.9166666666666666</v>
      </c>
      <c r="F188" s="220">
        <v>1</v>
      </c>
      <c r="G188" s="202">
        <f t="shared" si="92"/>
        <v>0.08333333333333333</v>
      </c>
      <c r="H188" s="220">
        <v>1</v>
      </c>
      <c r="I188" s="203">
        <f t="shared" si="93"/>
        <v>0.08333333333333333</v>
      </c>
      <c r="J188" s="204">
        <f t="shared" si="94"/>
        <v>12</v>
      </c>
      <c r="K188" s="54"/>
      <c r="L188" s="221"/>
      <c r="M188" s="54"/>
      <c r="N188" s="221"/>
      <c r="O188" s="54"/>
      <c r="P188" s="221"/>
      <c r="Q188" s="54">
        <v>12</v>
      </c>
      <c r="R188" s="222">
        <f>Q188/J188</f>
        <v>1</v>
      </c>
      <c r="S188" s="223">
        <f>J188</f>
        <v>12</v>
      </c>
      <c r="T188" s="54"/>
      <c r="U188" s="224"/>
      <c r="V188" s="54"/>
      <c r="W188" s="224"/>
      <c r="X188" s="54"/>
      <c r="Y188" s="224"/>
      <c r="Z188" s="54">
        <v>12</v>
      </c>
      <c r="AA188" s="225">
        <f>Z188/S188</f>
        <v>1</v>
      </c>
      <c r="AB188" s="162"/>
    </row>
    <row r="189" spans="1:28" ht="15.75" thickBot="1">
      <c r="A189" s="330" t="s">
        <v>77</v>
      </c>
      <c r="B189" s="331"/>
      <c r="C189" s="110"/>
      <c r="D189" s="111"/>
      <c r="E189" s="191">
        <f>AVERAGE(E175:E188)</f>
        <v>0.6784013605442176</v>
      </c>
      <c r="F189" s="111"/>
      <c r="G189" s="191">
        <f>AVERAGE(G175:G188)</f>
        <v>0.32159863945578226</v>
      </c>
      <c r="H189" s="111"/>
      <c r="I189" s="192">
        <f>AVERAGE(I175:I188)</f>
        <v>0.32159863945578226</v>
      </c>
      <c r="J189" s="114"/>
      <c r="K189" s="115"/>
      <c r="L189" s="191">
        <f>AVERAGE(L175:L188)</f>
        <v>0.5100732600732601</v>
      </c>
      <c r="M189" s="111"/>
      <c r="N189" s="191">
        <f>AVERAGE(N175:N186)</f>
        <v>0.1638888888888889</v>
      </c>
      <c r="O189" s="111"/>
      <c r="P189" s="191">
        <f>AVERAGE(P175:P188)</f>
        <v>0.5053113553113553</v>
      </c>
      <c r="Q189" s="111"/>
      <c r="R189" s="116"/>
      <c r="S189" s="193"/>
      <c r="T189" s="111"/>
      <c r="U189" s="191">
        <f>AVERAGE(U175:U188)</f>
        <v>0.36448412698412697</v>
      </c>
      <c r="V189" s="111"/>
      <c r="W189" s="191">
        <f>AVERAGE(W175:W188)</f>
        <v>0.12976190476190477</v>
      </c>
      <c r="X189" s="111"/>
      <c r="Y189" s="191">
        <f>AVERAGE(Y175:Y187)</f>
        <v>0.6355158730158731</v>
      </c>
      <c r="Z189" s="111"/>
      <c r="AA189" s="194"/>
      <c r="AB189" s="162"/>
    </row>
    <row r="190" spans="1:28" ht="16.5" thickBot="1" thickTop="1">
      <c r="A190" s="332" t="s">
        <v>71</v>
      </c>
      <c r="B190" s="333"/>
      <c r="C190" s="80"/>
      <c r="D190" s="74"/>
      <c r="E190" s="195">
        <f>_xlfn.STDEV.P(E175:E188)</f>
        <v>0.3140311072976605</v>
      </c>
      <c r="F190" s="74"/>
      <c r="G190" s="195">
        <f>_xlfn.STDEV.P(G175:G188)</f>
        <v>0.3140311072976605</v>
      </c>
      <c r="H190" s="74"/>
      <c r="I190" s="196">
        <f>_xlfn.STDEV.P(I175:I188)</f>
        <v>0.3140311072976605</v>
      </c>
      <c r="J190" s="73"/>
      <c r="K190" s="74"/>
      <c r="L190" s="195">
        <f>_xlfn.STDEV.P(L175:L188)</f>
        <v>0.3031725870160643</v>
      </c>
      <c r="M190" s="74"/>
      <c r="N190" s="195">
        <f>_xlfn.STDEV.P(N175:N188)</f>
        <v>0.32009716637879565</v>
      </c>
      <c r="O190" s="74"/>
      <c r="P190" s="195">
        <f>_xlfn.STDEV.P(P175:P188)</f>
        <v>0.29817772303502166</v>
      </c>
      <c r="Q190" s="74"/>
      <c r="R190" s="77"/>
      <c r="S190" s="197"/>
      <c r="T190" s="74"/>
      <c r="U190" s="195">
        <f>_xlfn.STDEV.P(U175:U188)</f>
        <v>0.2907061578842053</v>
      </c>
      <c r="V190" s="74"/>
      <c r="W190" s="195">
        <f>_xlfn.STDEV.P(W175:W188)</f>
        <v>0.1793804425222717</v>
      </c>
      <c r="X190" s="74"/>
      <c r="Y190" s="195">
        <f>_xlfn.STDEV.P(Y175:Y187)</f>
        <v>0.2907061578842052</v>
      </c>
      <c r="Z190" s="74"/>
      <c r="AA190" s="149"/>
      <c r="AB190" s="162"/>
    </row>
    <row r="191" spans="1:28" ht="16.5" thickBot="1" thickTop="1">
      <c r="A191" s="334" t="s">
        <v>75</v>
      </c>
      <c r="B191" s="335"/>
      <c r="C191" s="119"/>
      <c r="D191" s="107"/>
      <c r="E191" s="198">
        <f>(E188-E175)/($B$52-$B$39)</f>
        <v>0.03205128205128205</v>
      </c>
      <c r="F191" s="107"/>
      <c r="G191" s="198">
        <f>SLOPE(G175:G188,$B$175:$B$188)</f>
        <v>-0.01130952380952381</v>
      </c>
      <c r="H191" s="107"/>
      <c r="I191" s="211">
        <f>SLOPE(I175:I188,$B$175:$B$188)</f>
        <v>-0.01130952380952381</v>
      </c>
      <c r="J191" s="121"/>
      <c r="K191" s="107"/>
      <c r="L191" s="198">
        <f>(L187-L175)/($B$17-$B$5)</f>
        <v>0.016666666666666663</v>
      </c>
      <c r="M191" s="107"/>
      <c r="N191" s="198">
        <f>(N187-N175)/($B$17-$B$5)</f>
        <v>0.024999999999999998</v>
      </c>
      <c r="O191" s="107"/>
      <c r="P191" s="198">
        <f>(P187-P175)/($B$17-$B$5)</f>
        <v>0</v>
      </c>
      <c r="Q191" s="107"/>
      <c r="R191" s="122"/>
      <c r="S191" s="199"/>
      <c r="T191" s="107"/>
      <c r="U191" s="198">
        <f>(U186-U175)/($B$16-$B$5)</f>
        <v>0.030303030303030297</v>
      </c>
      <c r="V191" s="107"/>
      <c r="W191" s="198">
        <f>(W186-W175)/($B$16-$B$5)</f>
        <v>-0.030303030303030307</v>
      </c>
      <c r="X191" s="107"/>
      <c r="Y191" s="198">
        <f>(Y186-Y175)/($B$16-$B$5)</f>
        <v>-0.030303030303030307</v>
      </c>
      <c r="Z191" s="107"/>
      <c r="AA191" s="130"/>
      <c r="AB191" s="162"/>
    </row>
    <row r="192" spans="1:28" ht="15.75" customHeight="1">
      <c r="A192" s="336" t="s">
        <v>18</v>
      </c>
      <c r="B192" s="280" t="s">
        <v>1</v>
      </c>
      <c r="C192" s="200">
        <v>3</v>
      </c>
      <c r="D192" s="201">
        <v>2</v>
      </c>
      <c r="E192" s="202">
        <f>D192/C192</f>
        <v>0.6666666666666666</v>
      </c>
      <c r="F192" s="201">
        <v>1</v>
      </c>
      <c r="G192" s="202">
        <f>F192/C192</f>
        <v>0.3333333333333333</v>
      </c>
      <c r="H192" s="201">
        <v>1</v>
      </c>
      <c r="I192" s="203">
        <f>H192/C192</f>
        <v>0.3333333333333333</v>
      </c>
      <c r="J192" s="204">
        <f>C192</f>
        <v>3</v>
      </c>
      <c r="K192" s="22">
        <v>2</v>
      </c>
      <c r="L192" s="205">
        <f>K192/J192</f>
        <v>0.6666666666666666</v>
      </c>
      <c r="M192" s="22">
        <f aca="true" t="shared" si="99" ref="M192:M220">D192-K192</f>
        <v>0</v>
      </c>
      <c r="N192" s="205">
        <f>M192/D192</f>
        <v>0</v>
      </c>
      <c r="O192" s="22">
        <f>M192+H192</f>
        <v>1</v>
      </c>
      <c r="P192" s="205">
        <v>0.33333333333333337</v>
      </c>
      <c r="Q192" s="22">
        <v>0</v>
      </c>
      <c r="R192" s="206">
        <v>0</v>
      </c>
      <c r="S192" s="207">
        <v>3</v>
      </c>
      <c r="T192" s="22">
        <v>2</v>
      </c>
      <c r="U192" s="208">
        <v>0.6666666666666667</v>
      </c>
      <c r="V192" s="22">
        <f aca="true" t="shared" si="100" ref="V192:V219">K192-T192</f>
        <v>0</v>
      </c>
      <c r="W192" s="208">
        <f aca="true" t="shared" si="101" ref="W192:W219">V192/K192</f>
        <v>0</v>
      </c>
      <c r="X192" s="22">
        <f>V192+O192</f>
        <v>1</v>
      </c>
      <c r="Y192" s="208">
        <v>0.33333333333333337</v>
      </c>
      <c r="Z192" s="22">
        <v>0</v>
      </c>
      <c r="AA192" s="209">
        <v>0</v>
      </c>
      <c r="AB192" s="162"/>
    </row>
    <row r="193" spans="1:28" ht="15" customHeight="1">
      <c r="A193" s="336"/>
      <c r="B193" s="276" t="s">
        <v>2</v>
      </c>
      <c r="C193" s="171">
        <v>6</v>
      </c>
      <c r="D193" s="172">
        <v>4</v>
      </c>
      <c r="E193" s="202">
        <f aca="true" t="shared" si="102" ref="E193:E205">D193/C193</f>
        <v>0.6666666666666666</v>
      </c>
      <c r="F193" s="172">
        <v>2</v>
      </c>
      <c r="G193" s="202">
        <f aca="true" t="shared" si="103" ref="G193:G205">F193/C193</f>
        <v>0.3333333333333333</v>
      </c>
      <c r="H193" s="172">
        <v>2</v>
      </c>
      <c r="I193" s="203">
        <f aca="true" t="shared" si="104" ref="I193:I205">H193/C193</f>
        <v>0.3333333333333333</v>
      </c>
      <c r="J193" s="204">
        <f aca="true" t="shared" si="105" ref="J193:J205">C193</f>
        <v>6</v>
      </c>
      <c r="K193" s="3">
        <v>2</v>
      </c>
      <c r="L193" s="205">
        <f aca="true" t="shared" si="106" ref="L193:L204">K193/J193</f>
        <v>0.3333333333333333</v>
      </c>
      <c r="M193" s="3">
        <f t="shared" si="99"/>
        <v>2</v>
      </c>
      <c r="N193" s="176">
        <f aca="true" t="shared" si="107" ref="N193:N220">M193/D193</f>
        <v>0.5</v>
      </c>
      <c r="O193" s="22">
        <f aca="true" t="shared" si="108" ref="O193:O204">M193+H193</f>
        <v>4</v>
      </c>
      <c r="P193" s="176">
        <v>0.6666666666666667</v>
      </c>
      <c r="Q193" s="3">
        <v>0</v>
      </c>
      <c r="R193" s="177">
        <v>0</v>
      </c>
      <c r="S193" s="178">
        <v>6</v>
      </c>
      <c r="T193" s="3">
        <v>2</v>
      </c>
      <c r="U193" s="179">
        <v>0.33333333333333337</v>
      </c>
      <c r="V193" s="3">
        <f t="shared" si="100"/>
        <v>0</v>
      </c>
      <c r="W193" s="179">
        <f t="shared" si="101"/>
        <v>0</v>
      </c>
      <c r="X193" s="22">
        <f aca="true" t="shared" si="109" ref="X193:X203">V193+O193</f>
        <v>4</v>
      </c>
      <c r="Y193" s="179">
        <v>0.6666666666666667</v>
      </c>
      <c r="Z193" s="3">
        <v>0</v>
      </c>
      <c r="AA193" s="180">
        <v>0</v>
      </c>
      <c r="AB193" s="162"/>
    </row>
    <row r="194" spans="1:28" ht="15" customHeight="1">
      <c r="A194" s="336"/>
      <c r="B194" s="276" t="s">
        <v>3</v>
      </c>
      <c r="C194" s="171">
        <v>5</v>
      </c>
      <c r="D194" s="172">
        <v>2</v>
      </c>
      <c r="E194" s="202">
        <f t="shared" si="102"/>
        <v>0.4</v>
      </c>
      <c r="F194" s="172">
        <v>3</v>
      </c>
      <c r="G194" s="202">
        <f t="shared" si="103"/>
        <v>0.6</v>
      </c>
      <c r="H194" s="172">
        <v>3</v>
      </c>
      <c r="I194" s="203">
        <f t="shared" si="104"/>
        <v>0.6</v>
      </c>
      <c r="J194" s="204">
        <f t="shared" si="105"/>
        <v>5</v>
      </c>
      <c r="K194" s="3">
        <v>2</v>
      </c>
      <c r="L194" s="205">
        <f t="shared" si="106"/>
        <v>0.4</v>
      </c>
      <c r="M194" s="3">
        <f t="shared" si="99"/>
        <v>0</v>
      </c>
      <c r="N194" s="176">
        <f t="shared" si="107"/>
        <v>0</v>
      </c>
      <c r="O194" s="22">
        <f t="shared" si="108"/>
        <v>3</v>
      </c>
      <c r="P194" s="176">
        <v>0.6</v>
      </c>
      <c r="Q194" s="3">
        <v>0</v>
      </c>
      <c r="R194" s="177">
        <v>0</v>
      </c>
      <c r="S194" s="178">
        <v>5</v>
      </c>
      <c r="T194" s="3">
        <v>2</v>
      </c>
      <c r="U194" s="179">
        <v>0.4</v>
      </c>
      <c r="V194" s="3">
        <f t="shared" si="100"/>
        <v>0</v>
      </c>
      <c r="W194" s="179">
        <f t="shared" si="101"/>
        <v>0</v>
      </c>
      <c r="X194" s="22">
        <f t="shared" si="109"/>
        <v>3</v>
      </c>
      <c r="Y194" s="179">
        <v>0.6</v>
      </c>
      <c r="Z194" s="3">
        <v>0</v>
      </c>
      <c r="AA194" s="180">
        <v>0</v>
      </c>
      <c r="AB194" s="162"/>
    </row>
    <row r="195" spans="1:28" ht="15" customHeight="1">
      <c r="A195" s="336"/>
      <c r="B195" s="276" t="s">
        <v>4</v>
      </c>
      <c r="C195" s="171">
        <v>4</v>
      </c>
      <c r="D195" s="172">
        <v>2</v>
      </c>
      <c r="E195" s="202">
        <f t="shared" si="102"/>
        <v>0.5</v>
      </c>
      <c r="F195" s="172">
        <v>2</v>
      </c>
      <c r="G195" s="202">
        <f t="shared" si="103"/>
        <v>0.5</v>
      </c>
      <c r="H195" s="172">
        <v>2</v>
      </c>
      <c r="I195" s="203">
        <f t="shared" si="104"/>
        <v>0.5</v>
      </c>
      <c r="J195" s="204">
        <f t="shared" si="105"/>
        <v>4</v>
      </c>
      <c r="K195" s="3">
        <v>2</v>
      </c>
      <c r="L195" s="205">
        <f t="shared" si="106"/>
        <v>0.5</v>
      </c>
      <c r="M195" s="3">
        <f t="shared" si="99"/>
        <v>0</v>
      </c>
      <c r="N195" s="176">
        <f t="shared" si="107"/>
        <v>0</v>
      </c>
      <c r="O195" s="22">
        <f t="shared" si="108"/>
        <v>2</v>
      </c>
      <c r="P195" s="176">
        <v>0.5</v>
      </c>
      <c r="Q195" s="3">
        <v>0</v>
      </c>
      <c r="R195" s="177">
        <v>0</v>
      </c>
      <c r="S195" s="178">
        <v>4</v>
      </c>
      <c r="T195" s="3">
        <v>1</v>
      </c>
      <c r="U195" s="179">
        <v>0.25</v>
      </c>
      <c r="V195" s="3">
        <f t="shared" si="100"/>
        <v>1</v>
      </c>
      <c r="W195" s="179">
        <f t="shared" si="101"/>
        <v>0.5</v>
      </c>
      <c r="X195" s="22">
        <f t="shared" si="109"/>
        <v>3</v>
      </c>
      <c r="Y195" s="179">
        <v>0.75</v>
      </c>
      <c r="Z195" s="3">
        <v>0</v>
      </c>
      <c r="AA195" s="180">
        <v>0</v>
      </c>
      <c r="AB195" s="162"/>
    </row>
    <row r="196" spans="1:28" ht="15" customHeight="1">
      <c r="A196" s="336"/>
      <c r="B196" s="276" t="s">
        <v>5</v>
      </c>
      <c r="C196" s="171">
        <v>6</v>
      </c>
      <c r="D196" s="172">
        <v>6</v>
      </c>
      <c r="E196" s="202">
        <f t="shared" si="102"/>
        <v>1</v>
      </c>
      <c r="F196" s="172">
        <v>0</v>
      </c>
      <c r="G196" s="202">
        <f t="shared" si="103"/>
        <v>0</v>
      </c>
      <c r="H196" s="172">
        <v>0</v>
      </c>
      <c r="I196" s="203">
        <f t="shared" si="104"/>
        <v>0</v>
      </c>
      <c r="J196" s="204">
        <f t="shared" si="105"/>
        <v>6</v>
      </c>
      <c r="K196" s="3">
        <v>6</v>
      </c>
      <c r="L196" s="205">
        <f t="shared" si="106"/>
        <v>1</v>
      </c>
      <c r="M196" s="3">
        <f t="shared" si="99"/>
        <v>0</v>
      </c>
      <c r="N196" s="176">
        <f t="shared" si="107"/>
        <v>0</v>
      </c>
      <c r="O196" s="22">
        <f t="shared" si="108"/>
        <v>0</v>
      </c>
      <c r="P196" s="176">
        <v>0</v>
      </c>
      <c r="Q196" s="3">
        <v>0</v>
      </c>
      <c r="R196" s="177">
        <v>0</v>
      </c>
      <c r="S196" s="178">
        <v>6</v>
      </c>
      <c r="T196" s="3">
        <v>4</v>
      </c>
      <c r="U196" s="179">
        <v>0.6666666666666667</v>
      </c>
      <c r="V196" s="3">
        <f t="shared" si="100"/>
        <v>2</v>
      </c>
      <c r="W196" s="179">
        <f t="shared" si="101"/>
        <v>0.3333333333333333</v>
      </c>
      <c r="X196" s="22">
        <f t="shared" si="109"/>
        <v>2</v>
      </c>
      <c r="Y196" s="179">
        <v>0.33333333333333337</v>
      </c>
      <c r="Z196" s="3">
        <v>0</v>
      </c>
      <c r="AA196" s="180">
        <v>0</v>
      </c>
      <c r="AB196" s="162"/>
    </row>
    <row r="197" spans="1:28" ht="15" customHeight="1">
      <c r="A197" s="336"/>
      <c r="B197" s="276" t="s">
        <v>6</v>
      </c>
      <c r="C197" s="171">
        <v>1</v>
      </c>
      <c r="D197" s="172">
        <v>1</v>
      </c>
      <c r="E197" s="202">
        <f t="shared" si="102"/>
        <v>1</v>
      </c>
      <c r="F197" s="172">
        <v>0</v>
      </c>
      <c r="G197" s="202">
        <f t="shared" si="103"/>
        <v>0</v>
      </c>
      <c r="H197" s="172">
        <v>0</v>
      </c>
      <c r="I197" s="203">
        <f t="shared" si="104"/>
        <v>0</v>
      </c>
      <c r="J197" s="204">
        <f t="shared" si="105"/>
        <v>1</v>
      </c>
      <c r="K197" s="3">
        <v>1</v>
      </c>
      <c r="L197" s="205">
        <f t="shared" si="106"/>
        <v>1</v>
      </c>
      <c r="M197" s="3">
        <f t="shared" si="99"/>
        <v>0</v>
      </c>
      <c r="N197" s="176">
        <f t="shared" si="107"/>
        <v>0</v>
      </c>
      <c r="O197" s="22">
        <f t="shared" si="108"/>
        <v>0</v>
      </c>
      <c r="P197" s="176">
        <v>0</v>
      </c>
      <c r="Q197" s="3">
        <v>0</v>
      </c>
      <c r="R197" s="177">
        <v>0</v>
      </c>
      <c r="S197" s="178">
        <v>1</v>
      </c>
      <c r="T197" s="3">
        <v>0</v>
      </c>
      <c r="U197" s="179">
        <v>0</v>
      </c>
      <c r="V197" s="3">
        <f t="shared" si="100"/>
        <v>1</v>
      </c>
      <c r="W197" s="179">
        <f t="shared" si="101"/>
        <v>1</v>
      </c>
      <c r="X197" s="22">
        <f t="shared" si="109"/>
        <v>1</v>
      </c>
      <c r="Y197" s="179">
        <v>1</v>
      </c>
      <c r="Z197" s="3">
        <v>0</v>
      </c>
      <c r="AA197" s="180">
        <v>0</v>
      </c>
      <c r="AB197" s="162"/>
    </row>
    <row r="198" spans="1:28" ht="15" customHeight="1">
      <c r="A198" s="336"/>
      <c r="B198" s="276" t="s">
        <v>7</v>
      </c>
      <c r="C198" s="171">
        <v>2</v>
      </c>
      <c r="D198" s="172">
        <v>2</v>
      </c>
      <c r="E198" s="202">
        <f t="shared" si="102"/>
        <v>1</v>
      </c>
      <c r="F198" s="172">
        <v>0</v>
      </c>
      <c r="G198" s="202">
        <f t="shared" si="103"/>
        <v>0</v>
      </c>
      <c r="H198" s="172">
        <v>0</v>
      </c>
      <c r="I198" s="203">
        <f t="shared" si="104"/>
        <v>0</v>
      </c>
      <c r="J198" s="204">
        <f t="shared" si="105"/>
        <v>2</v>
      </c>
      <c r="K198" s="3">
        <v>2</v>
      </c>
      <c r="L198" s="205">
        <f t="shared" si="106"/>
        <v>1</v>
      </c>
      <c r="M198" s="3">
        <f t="shared" si="99"/>
        <v>0</v>
      </c>
      <c r="N198" s="176">
        <f t="shared" si="107"/>
        <v>0</v>
      </c>
      <c r="O198" s="22">
        <f t="shared" si="108"/>
        <v>0</v>
      </c>
      <c r="P198" s="176">
        <v>0</v>
      </c>
      <c r="Q198" s="3">
        <v>0</v>
      </c>
      <c r="R198" s="177">
        <v>0</v>
      </c>
      <c r="S198" s="178">
        <v>2</v>
      </c>
      <c r="T198" s="3">
        <v>2</v>
      </c>
      <c r="U198" s="179">
        <v>1</v>
      </c>
      <c r="V198" s="3">
        <f t="shared" si="100"/>
        <v>0</v>
      </c>
      <c r="W198" s="179">
        <f t="shared" si="101"/>
        <v>0</v>
      </c>
      <c r="X198" s="22">
        <f t="shared" si="109"/>
        <v>0</v>
      </c>
      <c r="Y198" s="179">
        <v>0</v>
      </c>
      <c r="Z198" s="3">
        <v>0</v>
      </c>
      <c r="AA198" s="180">
        <v>0</v>
      </c>
      <c r="AB198" s="162"/>
    </row>
    <row r="199" spans="1:28" ht="15" customHeight="1">
      <c r="A199" s="336"/>
      <c r="B199" s="277">
        <v>2007</v>
      </c>
      <c r="C199" s="171">
        <v>6</v>
      </c>
      <c r="D199" s="172">
        <v>5</v>
      </c>
      <c r="E199" s="202">
        <f t="shared" si="102"/>
        <v>0.8333333333333334</v>
      </c>
      <c r="F199" s="172">
        <v>1</v>
      </c>
      <c r="G199" s="202">
        <f t="shared" si="103"/>
        <v>0.16666666666666666</v>
      </c>
      <c r="H199" s="172">
        <v>1</v>
      </c>
      <c r="I199" s="203">
        <f t="shared" si="104"/>
        <v>0.16666666666666666</v>
      </c>
      <c r="J199" s="204">
        <f t="shared" si="105"/>
        <v>6</v>
      </c>
      <c r="K199" s="3">
        <v>6</v>
      </c>
      <c r="L199" s="205">
        <f t="shared" si="106"/>
        <v>1</v>
      </c>
      <c r="M199" s="3">
        <f t="shared" si="99"/>
        <v>-1</v>
      </c>
      <c r="N199" s="176">
        <f t="shared" si="107"/>
        <v>-0.2</v>
      </c>
      <c r="O199" s="22">
        <f t="shared" si="108"/>
        <v>0</v>
      </c>
      <c r="P199" s="176">
        <v>0</v>
      </c>
      <c r="Q199" s="3">
        <v>0</v>
      </c>
      <c r="R199" s="177">
        <v>0</v>
      </c>
      <c r="S199" s="178">
        <v>6</v>
      </c>
      <c r="T199" s="3">
        <v>5</v>
      </c>
      <c r="U199" s="179">
        <v>0.8333333333333335</v>
      </c>
      <c r="V199" s="3">
        <f t="shared" si="100"/>
        <v>1</v>
      </c>
      <c r="W199" s="179">
        <f t="shared" si="101"/>
        <v>0.16666666666666666</v>
      </c>
      <c r="X199" s="22">
        <f t="shared" si="109"/>
        <v>1</v>
      </c>
      <c r="Y199" s="179">
        <v>0.16666666666666663</v>
      </c>
      <c r="Z199" s="3">
        <v>0</v>
      </c>
      <c r="AA199" s="180">
        <v>0</v>
      </c>
      <c r="AB199" s="162"/>
    </row>
    <row r="200" spans="1:28" ht="15" customHeight="1">
      <c r="A200" s="336"/>
      <c r="B200" s="277">
        <v>2008</v>
      </c>
      <c r="C200" s="171">
        <v>4</v>
      </c>
      <c r="D200" s="172">
        <v>3</v>
      </c>
      <c r="E200" s="202">
        <f t="shared" si="102"/>
        <v>0.75</v>
      </c>
      <c r="F200" s="172">
        <v>1</v>
      </c>
      <c r="G200" s="202">
        <f t="shared" si="103"/>
        <v>0.25</v>
      </c>
      <c r="H200" s="172">
        <v>1</v>
      </c>
      <c r="I200" s="203">
        <f t="shared" si="104"/>
        <v>0.25</v>
      </c>
      <c r="J200" s="204">
        <f t="shared" si="105"/>
        <v>4</v>
      </c>
      <c r="K200" s="3">
        <v>3</v>
      </c>
      <c r="L200" s="205">
        <f t="shared" si="106"/>
        <v>0.75</v>
      </c>
      <c r="M200" s="3">
        <f t="shared" si="99"/>
        <v>0</v>
      </c>
      <c r="N200" s="176">
        <f t="shared" si="107"/>
        <v>0</v>
      </c>
      <c r="O200" s="22">
        <f t="shared" si="108"/>
        <v>1</v>
      </c>
      <c r="P200" s="176">
        <v>0.25</v>
      </c>
      <c r="Q200" s="3">
        <v>0</v>
      </c>
      <c r="R200" s="177">
        <v>0</v>
      </c>
      <c r="S200" s="178">
        <v>4</v>
      </c>
      <c r="T200" s="3">
        <v>2</v>
      </c>
      <c r="U200" s="179">
        <v>0.5</v>
      </c>
      <c r="V200" s="3">
        <f t="shared" si="100"/>
        <v>1</v>
      </c>
      <c r="W200" s="179">
        <f t="shared" si="101"/>
        <v>0.3333333333333333</v>
      </c>
      <c r="X200" s="22">
        <f t="shared" si="109"/>
        <v>2</v>
      </c>
      <c r="Y200" s="179">
        <v>0.5</v>
      </c>
      <c r="Z200" s="3">
        <v>0</v>
      </c>
      <c r="AA200" s="180">
        <v>0</v>
      </c>
      <c r="AB200" s="162"/>
    </row>
    <row r="201" spans="1:28" ht="15" customHeight="1">
      <c r="A201" s="336"/>
      <c r="B201" s="277">
        <v>2009</v>
      </c>
      <c r="C201" s="171">
        <v>4</v>
      </c>
      <c r="D201" s="172">
        <v>3</v>
      </c>
      <c r="E201" s="202">
        <f t="shared" si="102"/>
        <v>0.75</v>
      </c>
      <c r="F201" s="172">
        <v>1</v>
      </c>
      <c r="G201" s="202">
        <f t="shared" si="103"/>
        <v>0.25</v>
      </c>
      <c r="H201" s="172">
        <v>1</v>
      </c>
      <c r="I201" s="203">
        <f t="shared" si="104"/>
        <v>0.25</v>
      </c>
      <c r="J201" s="204">
        <f t="shared" si="105"/>
        <v>4</v>
      </c>
      <c r="K201" s="3">
        <v>2</v>
      </c>
      <c r="L201" s="205">
        <f t="shared" si="106"/>
        <v>0.5</v>
      </c>
      <c r="M201" s="3">
        <f t="shared" si="99"/>
        <v>1</v>
      </c>
      <c r="N201" s="176">
        <f t="shared" si="107"/>
        <v>0.3333333333333333</v>
      </c>
      <c r="O201" s="22">
        <f t="shared" si="108"/>
        <v>2</v>
      </c>
      <c r="P201" s="176">
        <v>0.5</v>
      </c>
      <c r="Q201" s="3">
        <v>0</v>
      </c>
      <c r="R201" s="177">
        <v>0</v>
      </c>
      <c r="S201" s="178">
        <v>4</v>
      </c>
      <c r="T201" s="3">
        <v>2</v>
      </c>
      <c r="U201" s="179">
        <v>0.5</v>
      </c>
      <c r="V201" s="3">
        <f t="shared" si="100"/>
        <v>0</v>
      </c>
      <c r="W201" s="179">
        <f t="shared" si="101"/>
        <v>0</v>
      </c>
      <c r="X201" s="22">
        <f t="shared" si="109"/>
        <v>2</v>
      </c>
      <c r="Y201" s="179">
        <v>0.5</v>
      </c>
      <c r="Z201" s="3">
        <v>0</v>
      </c>
      <c r="AA201" s="180">
        <v>0</v>
      </c>
      <c r="AB201" s="162"/>
    </row>
    <row r="202" spans="1:28" ht="15" customHeight="1">
      <c r="A202" s="336"/>
      <c r="B202" s="277">
        <v>2010</v>
      </c>
      <c r="C202" s="171">
        <v>5</v>
      </c>
      <c r="D202" s="172">
        <v>4</v>
      </c>
      <c r="E202" s="202">
        <f t="shared" si="102"/>
        <v>0.8</v>
      </c>
      <c r="F202" s="172">
        <v>1</v>
      </c>
      <c r="G202" s="202">
        <f t="shared" si="103"/>
        <v>0.2</v>
      </c>
      <c r="H202" s="172">
        <v>1</v>
      </c>
      <c r="I202" s="203">
        <f t="shared" si="104"/>
        <v>0.2</v>
      </c>
      <c r="J202" s="204">
        <f t="shared" si="105"/>
        <v>5</v>
      </c>
      <c r="K202" s="3">
        <v>1</v>
      </c>
      <c r="L202" s="205">
        <f t="shared" si="106"/>
        <v>0.2</v>
      </c>
      <c r="M202" s="3">
        <f t="shared" si="99"/>
        <v>3</v>
      </c>
      <c r="N202" s="176">
        <f t="shared" si="107"/>
        <v>0.75</v>
      </c>
      <c r="O202" s="22">
        <f t="shared" si="108"/>
        <v>4</v>
      </c>
      <c r="P202" s="176">
        <v>0.8</v>
      </c>
      <c r="Q202" s="3">
        <v>0</v>
      </c>
      <c r="R202" s="177">
        <v>0</v>
      </c>
      <c r="S202" s="178">
        <v>5</v>
      </c>
      <c r="T202" s="3">
        <v>1</v>
      </c>
      <c r="U202" s="179">
        <v>0.2</v>
      </c>
      <c r="V202" s="3">
        <f t="shared" si="100"/>
        <v>0</v>
      </c>
      <c r="W202" s="179">
        <f t="shared" si="101"/>
        <v>0</v>
      </c>
      <c r="X202" s="22">
        <f t="shared" si="109"/>
        <v>4</v>
      </c>
      <c r="Y202" s="179">
        <v>0.8</v>
      </c>
      <c r="Z202" s="3">
        <v>0</v>
      </c>
      <c r="AA202" s="180">
        <v>0</v>
      </c>
      <c r="AB202" s="162"/>
    </row>
    <row r="203" spans="1:28" ht="15" customHeight="1">
      <c r="A203" s="336"/>
      <c r="B203" s="277">
        <v>2011</v>
      </c>
      <c r="C203" s="171">
        <v>2</v>
      </c>
      <c r="D203" s="172">
        <v>2</v>
      </c>
      <c r="E203" s="202">
        <f t="shared" si="102"/>
        <v>1</v>
      </c>
      <c r="F203" s="172">
        <v>0</v>
      </c>
      <c r="G203" s="202">
        <f t="shared" si="103"/>
        <v>0</v>
      </c>
      <c r="H203" s="172">
        <v>0</v>
      </c>
      <c r="I203" s="203">
        <f t="shared" si="104"/>
        <v>0</v>
      </c>
      <c r="J203" s="204">
        <f t="shared" si="105"/>
        <v>2</v>
      </c>
      <c r="K203" s="3">
        <v>1</v>
      </c>
      <c r="L203" s="205">
        <f t="shared" si="106"/>
        <v>0.5</v>
      </c>
      <c r="M203" s="3">
        <f t="shared" si="99"/>
        <v>1</v>
      </c>
      <c r="N203" s="176">
        <f t="shared" si="107"/>
        <v>0.5</v>
      </c>
      <c r="O203" s="22">
        <f t="shared" si="108"/>
        <v>1</v>
      </c>
      <c r="P203" s="176">
        <v>0.5</v>
      </c>
      <c r="Q203" s="3">
        <v>0</v>
      </c>
      <c r="R203" s="177">
        <v>0</v>
      </c>
      <c r="S203" s="178">
        <v>2</v>
      </c>
      <c r="T203" s="3">
        <v>1</v>
      </c>
      <c r="U203" s="179">
        <v>0.5</v>
      </c>
      <c r="V203" s="3">
        <v>1</v>
      </c>
      <c r="W203" s="179">
        <v>0.5</v>
      </c>
      <c r="X203" s="22">
        <f t="shared" si="109"/>
        <v>2</v>
      </c>
      <c r="Y203" s="179">
        <v>0</v>
      </c>
      <c r="Z203" s="3">
        <v>0</v>
      </c>
      <c r="AA203" s="180">
        <v>0</v>
      </c>
      <c r="AB203" s="162"/>
    </row>
    <row r="204" spans="1:28" ht="15.75" customHeight="1">
      <c r="A204" s="336"/>
      <c r="B204" s="281">
        <v>2012</v>
      </c>
      <c r="C204" s="210">
        <v>10</v>
      </c>
      <c r="D204" s="182">
        <v>8</v>
      </c>
      <c r="E204" s="202">
        <f t="shared" si="102"/>
        <v>0.8</v>
      </c>
      <c r="F204" s="182">
        <v>2</v>
      </c>
      <c r="G204" s="202">
        <f t="shared" si="103"/>
        <v>0.2</v>
      </c>
      <c r="H204" s="182">
        <v>2</v>
      </c>
      <c r="I204" s="203">
        <f t="shared" si="104"/>
        <v>0.2</v>
      </c>
      <c r="J204" s="204">
        <f t="shared" si="105"/>
        <v>10</v>
      </c>
      <c r="K204" s="91">
        <v>6</v>
      </c>
      <c r="L204" s="205">
        <f t="shared" si="106"/>
        <v>0.6</v>
      </c>
      <c r="M204" s="91">
        <v>4</v>
      </c>
      <c r="N204" s="186">
        <v>0.4</v>
      </c>
      <c r="O204" s="22">
        <f t="shared" si="108"/>
        <v>6</v>
      </c>
      <c r="P204" s="186">
        <f>O204/J204</f>
        <v>0.6</v>
      </c>
      <c r="Q204" s="91">
        <v>0</v>
      </c>
      <c r="R204" s="187">
        <v>0</v>
      </c>
      <c r="S204" s="188">
        <v>10</v>
      </c>
      <c r="T204" s="91"/>
      <c r="U204" s="189"/>
      <c r="V204" s="91"/>
      <c r="W204" s="189"/>
      <c r="X204" s="22"/>
      <c r="Y204" s="189"/>
      <c r="Z204" s="91">
        <v>10</v>
      </c>
      <c r="AA204" s="190">
        <v>1</v>
      </c>
      <c r="AB204" s="162"/>
    </row>
    <row r="205" spans="1:28" ht="15.75" thickBot="1">
      <c r="A205" s="337"/>
      <c r="B205" s="273">
        <v>2013</v>
      </c>
      <c r="C205" s="219">
        <v>10</v>
      </c>
      <c r="D205" s="220">
        <v>9</v>
      </c>
      <c r="E205" s="202">
        <f t="shared" si="102"/>
        <v>0.9</v>
      </c>
      <c r="F205" s="220">
        <v>1</v>
      </c>
      <c r="G205" s="202">
        <f t="shared" si="103"/>
        <v>0.1</v>
      </c>
      <c r="H205" s="220">
        <v>1</v>
      </c>
      <c r="I205" s="203">
        <f t="shared" si="104"/>
        <v>0.1</v>
      </c>
      <c r="J205" s="204">
        <f t="shared" si="105"/>
        <v>10</v>
      </c>
      <c r="K205" s="54"/>
      <c r="L205" s="221"/>
      <c r="M205" s="54"/>
      <c r="N205" s="221"/>
      <c r="O205" s="54"/>
      <c r="P205" s="221"/>
      <c r="Q205" s="54">
        <v>10</v>
      </c>
      <c r="R205" s="222">
        <f>Q205/J205</f>
        <v>1</v>
      </c>
      <c r="S205" s="223">
        <f>J205</f>
        <v>10</v>
      </c>
      <c r="T205" s="54"/>
      <c r="U205" s="224"/>
      <c r="V205" s="54"/>
      <c r="W205" s="224"/>
      <c r="X205" s="54"/>
      <c r="Y205" s="224"/>
      <c r="Z205" s="54">
        <v>10</v>
      </c>
      <c r="AA205" s="225">
        <f>Z205/S205</f>
        <v>1</v>
      </c>
      <c r="AB205" s="162"/>
    </row>
    <row r="206" spans="1:28" ht="15.75" thickBot="1">
      <c r="A206" s="330" t="s">
        <v>77</v>
      </c>
      <c r="B206" s="331"/>
      <c r="C206" s="110"/>
      <c r="D206" s="111"/>
      <c r="E206" s="191">
        <f>AVERAGE(E192:E205)</f>
        <v>0.7904761904761906</v>
      </c>
      <c r="F206" s="111"/>
      <c r="G206" s="191">
        <f>AVERAGE(G192:G205)</f>
        <v>0.20952380952380958</v>
      </c>
      <c r="H206" s="111"/>
      <c r="I206" s="192">
        <f>AVERAGE(I192:I205)</f>
        <v>0.20952380952380958</v>
      </c>
      <c r="J206" s="114"/>
      <c r="K206" s="115"/>
      <c r="L206" s="191">
        <f>AVERAGE(L192:L205)</f>
        <v>0.6500000000000001</v>
      </c>
      <c r="M206" s="111"/>
      <c r="N206" s="191">
        <f>AVERAGE(N192:N205)</f>
        <v>0.17564102564102563</v>
      </c>
      <c r="O206" s="111"/>
      <c r="P206" s="191">
        <f>AVERAGE(P192:P205)</f>
        <v>0.36538461538461536</v>
      </c>
      <c r="Q206" s="111"/>
      <c r="R206" s="116"/>
      <c r="S206" s="193"/>
      <c r="T206" s="111"/>
      <c r="U206" s="191">
        <f>AVERAGE(U192:U205)</f>
        <v>0.48750000000000004</v>
      </c>
      <c r="V206" s="111"/>
      <c r="W206" s="191">
        <f>AVERAGE(W192:W205)</f>
        <v>0.23611111111111113</v>
      </c>
      <c r="X206" s="111"/>
      <c r="Y206" s="191">
        <f>AVERAGE(Y192:Y204)</f>
        <v>0.47083333333333327</v>
      </c>
      <c r="Z206" s="111"/>
      <c r="AA206" s="194"/>
      <c r="AB206" s="162"/>
    </row>
    <row r="207" spans="1:28" ht="16.5" thickBot="1" thickTop="1">
      <c r="A207" s="332" t="s">
        <v>71</v>
      </c>
      <c r="B207" s="333"/>
      <c r="C207" s="80"/>
      <c r="D207" s="74"/>
      <c r="E207" s="195">
        <f>_xlfn.STDEV.P(E192:E205)</f>
        <v>0.18134356213647235</v>
      </c>
      <c r="F207" s="74"/>
      <c r="G207" s="195">
        <f>_xlfn.STDEV.P(G192:G205)</f>
        <v>0.18134356213647246</v>
      </c>
      <c r="H207" s="74"/>
      <c r="I207" s="196">
        <f>_xlfn.STDEV.P(I192:I205)</f>
        <v>0.18134356213647246</v>
      </c>
      <c r="J207" s="73"/>
      <c r="K207" s="74"/>
      <c r="L207" s="195">
        <f>_xlfn.STDEV.P(L192:L205)</f>
        <v>0.2682644440953961</v>
      </c>
      <c r="M207" s="74"/>
      <c r="N207" s="195">
        <f>_xlfn.STDEV.P(N192:N205)</f>
        <v>0.2735189632807235</v>
      </c>
      <c r="O207" s="74"/>
      <c r="P207" s="195">
        <f>_xlfn.STDEV.P(P192:P205)</f>
        <v>0.27630510344665016</v>
      </c>
      <c r="Q207" s="74"/>
      <c r="R207" s="77"/>
      <c r="S207" s="197"/>
      <c r="T207" s="74"/>
      <c r="U207" s="195">
        <f>_xlfn.STDEV.P(U192:U205)</f>
        <v>0.2669377961942389</v>
      </c>
      <c r="V207" s="74"/>
      <c r="W207" s="195">
        <f>_xlfn.STDEV.P(W192:W204)</f>
        <v>0.3001414275690876</v>
      </c>
      <c r="X207" s="74"/>
      <c r="Y207" s="195">
        <f>_xlfn.STDEV.P(Y192:Y204)</f>
        <v>0.3023155237924874</v>
      </c>
      <c r="Z207" s="74"/>
      <c r="AA207" s="149"/>
      <c r="AB207" s="162"/>
    </row>
    <row r="208" spans="1:28" ht="16.5" thickBot="1" thickTop="1">
      <c r="A208" s="334" t="s">
        <v>75</v>
      </c>
      <c r="B208" s="335"/>
      <c r="C208" s="119"/>
      <c r="D208" s="107"/>
      <c r="E208" s="198">
        <f>(E205-E192)/($B$52-$B$39)</f>
        <v>0.017948717948717954</v>
      </c>
      <c r="F208" s="107"/>
      <c r="G208" s="198">
        <f>SLOPE(G192:G205,$B$192:$B$205)</f>
        <v>-0.01964285714285714</v>
      </c>
      <c r="H208" s="107"/>
      <c r="I208" s="211">
        <f>SLOPE(I192:I205,$B$192:$B$205)</f>
        <v>-0.01964285714285714</v>
      </c>
      <c r="J208" s="121"/>
      <c r="K208" s="107"/>
      <c r="L208" s="198">
        <f>(L204-L192)/($B$17-$B$5)</f>
        <v>-0.005555555555555554</v>
      </c>
      <c r="M208" s="107"/>
      <c r="N208" s="198">
        <f>(N204-N192)/($B$17-$B$5)</f>
        <v>0.03333333333333333</v>
      </c>
      <c r="O208" s="107"/>
      <c r="P208" s="198">
        <f>(P204-P192)/($B$17-$B$5)</f>
        <v>0.022222222222222216</v>
      </c>
      <c r="Q208" s="107"/>
      <c r="R208" s="122"/>
      <c r="S208" s="199"/>
      <c r="T208" s="107"/>
      <c r="U208" s="198">
        <f>(U203-U192)/($B$16-$B$5)</f>
        <v>-0.015151515151515159</v>
      </c>
      <c r="V208" s="107"/>
      <c r="W208" s="198">
        <f>(W203-W192)/($B$16-$B$5)</f>
        <v>0.045454545454545456</v>
      </c>
      <c r="X208" s="107"/>
      <c r="Y208" s="198">
        <f>(Y203-Y192)/($B$16-$B$5)</f>
        <v>-0.030303030303030307</v>
      </c>
      <c r="Z208" s="107"/>
      <c r="AA208" s="130"/>
      <c r="AB208" s="162"/>
    </row>
    <row r="209" spans="1:28" ht="15.75" customHeight="1">
      <c r="A209" s="336" t="s">
        <v>19</v>
      </c>
      <c r="B209" s="280" t="s">
        <v>1</v>
      </c>
      <c r="C209" s="200">
        <v>4</v>
      </c>
      <c r="D209" s="201">
        <v>4</v>
      </c>
      <c r="E209" s="202">
        <f>D209/C209</f>
        <v>1</v>
      </c>
      <c r="F209" s="201">
        <v>0</v>
      </c>
      <c r="G209" s="202">
        <f>F209/C209</f>
        <v>0</v>
      </c>
      <c r="H209" s="201">
        <v>0</v>
      </c>
      <c r="I209" s="203">
        <f>H209/C209</f>
        <v>0</v>
      </c>
      <c r="J209" s="204">
        <f>C209</f>
        <v>4</v>
      </c>
      <c r="K209" s="22">
        <v>2</v>
      </c>
      <c r="L209" s="205">
        <f>K209/J209</f>
        <v>0.5</v>
      </c>
      <c r="M209" s="22">
        <f t="shared" si="99"/>
        <v>2</v>
      </c>
      <c r="N209" s="205">
        <f t="shared" si="107"/>
        <v>0.5</v>
      </c>
      <c r="O209" s="22">
        <f>M209+H209</f>
        <v>2</v>
      </c>
      <c r="P209" s="205">
        <v>0.5</v>
      </c>
      <c r="Q209" s="22">
        <v>0</v>
      </c>
      <c r="R209" s="206">
        <v>0</v>
      </c>
      <c r="S209" s="207">
        <v>4</v>
      </c>
      <c r="T209" s="22">
        <v>3</v>
      </c>
      <c r="U209" s="208">
        <v>0.75</v>
      </c>
      <c r="V209" s="22">
        <f t="shared" si="100"/>
        <v>-1</v>
      </c>
      <c r="W209" s="208">
        <f t="shared" si="101"/>
        <v>-0.5</v>
      </c>
      <c r="X209" s="22">
        <v>1</v>
      </c>
      <c r="Y209" s="208">
        <v>0.25</v>
      </c>
      <c r="Z209" s="22">
        <v>0</v>
      </c>
      <c r="AA209" s="209">
        <v>0</v>
      </c>
      <c r="AB209" s="162"/>
    </row>
    <row r="210" spans="1:28" ht="15" customHeight="1">
      <c r="A210" s="336"/>
      <c r="B210" s="276" t="s">
        <v>2</v>
      </c>
      <c r="C210" s="171">
        <v>3</v>
      </c>
      <c r="D210" s="172">
        <v>2</v>
      </c>
      <c r="E210" s="202">
        <f aca="true" t="shared" si="110" ref="E210:E222">D210/C210</f>
        <v>0.6666666666666666</v>
      </c>
      <c r="F210" s="172">
        <v>1</v>
      </c>
      <c r="G210" s="202">
        <f aca="true" t="shared" si="111" ref="G210:G222">F210/C210</f>
        <v>0.3333333333333333</v>
      </c>
      <c r="H210" s="172">
        <v>1</v>
      </c>
      <c r="I210" s="203">
        <f aca="true" t="shared" si="112" ref="I210:I222">H210/C210</f>
        <v>0.3333333333333333</v>
      </c>
      <c r="J210" s="204">
        <f aca="true" t="shared" si="113" ref="J210:J222">C210</f>
        <v>3</v>
      </c>
      <c r="K210" s="3">
        <v>2</v>
      </c>
      <c r="L210" s="205">
        <f aca="true" t="shared" si="114" ref="L210:L221">K210/J210</f>
        <v>0.6666666666666666</v>
      </c>
      <c r="M210" s="3">
        <f t="shared" si="99"/>
        <v>0</v>
      </c>
      <c r="N210" s="176">
        <f t="shared" si="107"/>
        <v>0</v>
      </c>
      <c r="O210" s="22">
        <f aca="true" t="shared" si="115" ref="O210:O221">M210+H210</f>
        <v>1</v>
      </c>
      <c r="P210" s="176">
        <v>0.33333333333333337</v>
      </c>
      <c r="Q210" s="3">
        <v>0</v>
      </c>
      <c r="R210" s="177">
        <v>0</v>
      </c>
      <c r="S210" s="178">
        <v>3</v>
      </c>
      <c r="T210" s="3">
        <v>2</v>
      </c>
      <c r="U210" s="179">
        <v>0.6666666666666667</v>
      </c>
      <c r="V210" s="3">
        <f t="shared" si="100"/>
        <v>0</v>
      </c>
      <c r="W210" s="179">
        <f t="shared" si="101"/>
        <v>0</v>
      </c>
      <c r="X210" s="3">
        <v>1</v>
      </c>
      <c r="Y210" s="179">
        <v>0.33333333333333337</v>
      </c>
      <c r="Z210" s="3">
        <v>0</v>
      </c>
      <c r="AA210" s="180">
        <v>0</v>
      </c>
      <c r="AB210" s="162"/>
    </row>
    <row r="211" spans="1:28" ht="15" customHeight="1">
      <c r="A211" s="336"/>
      <c r="B211" s="276" t="s">
        <v>3</v>
      </c>
      <c r="C211" s="171">
        <v>2</v>
      </c>
      <c r="D211" s="172">
        <v>2</v>
      </c>
      <c r="E211" s="202">
        <f t="shared" si="110"/>
        <v>1</v>
      </c>
      <c r="F211" s="172">
        <v>0</v>
      </c>
      <c r="G211" s="202">
        <f t="shared" si="111"/>
        <v>0</v>
      </c>
      <c r="H211" s="172">
        <v>0</v>
      </c>
      <c r="I211" s="203">
        <f t="shared" si="112"/>
        <v>0</v>
      </c>
      <c r="J211" s="204">
        <f t="shared" si="113"/>
        <v>2</v>
      </c>
      <c r="K211" s="3">
        <v>1</v>
      </c>
      <c r="L211" s="205">
        <f t="shared" si="114"/>
        <v>0.5</v>
      </c>
      <c r="M211" s="3">
        <f t="shared" si="99"/>
        <v>1</v>
      </c>
      <c r="N211" s="176">
        <f t="shared" si="107"/>
        <v>0.5</v>
      </c>
      <c r="O211" s="22">
        <f t="shared" si="115"/>
        <v>1</v>
      </c>
      <c r="P211" s="176">
        <v>0.5</v>
      </c>
      <c r="Q211" s="3">
        <v>0</v>
      </c>
      <c r="R211" s="177">
        <v>0</v>
      </c>
      <c r="S211" s="178">
        <v>2</v>
      </c>
      <c r="T211" s="3">
        <v>1</v>
      </c>
      <c r="U211" s="179">
        <v>0.5</v>
      </c>
      <c r="V211" s="3">
        <f t="shared" si="100"/>
        <v>0</v>
      </c>
      <c r="W211" s="179">
        <f t="shared" si="101"/>
        <v>0</v>
      </c>
      <c r="X211" s="3">
        <v>1</v>
      </c>
      <c r="Y211" s="179">
        <v>0.5</v>
      </c>
      <c r="Z211" s="3">
        <v>0</v>
      </c>
      <c r="AA211" s="180">
        <v>0</v>
      </c>
      <c r="AB211" s="162"/>
    </row>
    <row r="212" spans="1:28" ht="15" customHeight="1">
      <c r="A212" s="336"/>
      <c r="B212" s="276" t="s">
        <v>4</v>
      </c>
      <c r="C212" s="171">
        <v>6</v>
      </c>
      <c r="D212" s="172">
        <v>5</v>
      </c>
      <c r="E212" s="202">
        <f t="shared" si="110"/>
        <v>0.8333333333333334</v>
      </c>
      <c r="F212" s="172">
        <v>1</v>
      </c>
      <c r="G212" s="202">
        <f t="shared" si="111"/>
        <v>0.16666666666666666</v>
      </c>
      <c r="H212" s="172">
        <v>1</v>
      </c>
      <c r="I212" s="203">
        <f t="shared" si="112"/>
        <v>0.16666666666666666</v>
      </c>
      <c r="J212" s="204">
        <f t="shared" si="113"/>
        <v>6</v>
      </c>
      <c r="K212" s="3">
        <v>3</v>
      </c>
      <c r="L212" s="205">
        <f t="shared" si="114"/>
        <v>0.5</v>
      </c>
      <c r="M212" s="3">
        <f t="shared" si="99"/>
        <v>2</v>
      </c>
      <c r="N212" s="176">
        <f t="shared" si="107"/>
        <v>0.4</v>
      </c>
      <c r="O212" s="22">
        <f t="shared" si="115"/>
        <v>3</v>
      </c>
      <c r="P212" s="176">
        <v>0.5</v>
      </c>
      <c r="Q212" s="3">
        <v>0</v>
      </c>
      <c r="R212" s="177">
        <v>0</v>
      </c>
      <c r="S212" s="178">
        <v>6</v>
      </c>
      <c r="T212" s="3">
        <v>3</v>
      </c>
      <c r="U212" s="179">
        <v>0.5</v>
      </c>
      <c r="V212" s="3">
        <f t="shared" si="100"/>
        <v>0</v>
      </c>
      <c r="W212" s="179">
        <f t="shared" si="101"/>
        <v>0</v>
      </c>
      <c r="X212" s="3">
        <v>3</v>
      </c>
      <c r="Y212" s="179">
        <v>0.5</v>
      </c>
      <c r="Z212" s="3">
        <v>0</v>
      </c>
      <c r="AA212" s="180">
        <v>0</v>
      </c>
      <c r="AB212" s="162"/>
    </row>
    <row r="213" spans="1:28" ht="15" customHeight="1">
      <c r="A213" s="336"/>
      <c r="B213" s="276" t="s">
        <v>5</v>
      </c>
      <c r="C213" s="171">
        <v>3</v>
      </c>
      <c r="D213" s="172">
        <v>2</v>
      </c>
      <c r="E213" s="202">
        <f t="shared" si="110"/>
        <v>0.6666666666666666</v>
      </c>
      <c r="F213" s="172">
        <v>1</v>
      </c>
      <c r="G213" s="202">
        <f t="shared" si="111"/>
        <v>0.3333333333333333</v>
      </c>
      <c r="H213" s="172">
        <v>1</v>
      </c>
      <c r="I213" s="203">
        <f t="shared" si="112"/>
        <v>0.3333333333333333</v>
      </c>
      <c r="J213" s="204">
        <f t="shared" si="113"/>
        <v>3</v>
      </c>
      <c r="K213" s="3">
        <v>2</v>
      </c>
      <c r="L213" s="205">
        <f t="shared" si="114"/>
        <v>0.6666666666666666</v>
      </c>
      <c r="M213" s="3">
        <f t="shared" si="99"/>
        <v>0</v>
      </c>
      <c r="N213" s="176">
        <f t="shared" si="107"/>
        <v>0</v>
      </c>
      <c r="O213" s="22">
        <f t="shared" si="115"/>
        <v>1</v>
      </c>
      <c r="P213" s="176">
        <v>0.33333333333333337</v>
      </c>
      <c r="Q213" s="3">
        <v>0</v>
      </c>
      <c r="R213" s="177">
        <v>0</v>
      </c>
      <c r="S213" s="178">
        <v>3</v>
      </c>
      <c r="T213" s="3">
        <v>2</v>
      </c>
      <c r="U213" s="179">
        <v>0.6666666666666667</v>
      </c>
      <c r="V213" s="3">
        <f t="shared" si="100"/>
        <v>0</v>
      </c>
      <c r="W213" s="179">
        <f t="shared" si="101"/>
        <v>0</v>
      </c>
      <c r="X213" s="3">
        <v>1</v>
      </c>
      <c r="Y213" s="179">
        <v>0.33333333333333337</v>
      </c>
      <c r="Z213" s="3">
        <v>0</v>
      </c>
      <c r="AA213" s="180">
        <v>0</v>
      </c>
      <c r="AB213" s="162"/>
    </row>
    <row r="214" spans="1:28" ht="15" customHeight="1">
      <c r="A214" s="336"/>
      <c r="B214" s="276" t="s">
        <v>6</v>
      </c>
      <c r="C214" s="171">
        <v>1</v>
      </c>
      <c r="D214" s="172">
        <v>1</v>
      </c>
      <c r="E214" s="202">
        <f t="shared" si="110"/>
        <v>1</v>
      </c>
      <c r="F214" s="172">
        <v>0</v>
      </c>
      <c r="G214" s="202">
        <f t="shared" si="111"/>
        <v>0</v>
      </c>
      <c r="H214" s="172">
        <v>0</v>
      </c>
      <c r="I214" s="203">
        <f t="shared" si="112"/>
        <v>0</v>
      </c>
      <c r="J214" s="204">
        <f t="shared" si="113"/>
        <v>1</v>
      </c>
      <c r="K214" s="3">
        <v>1</v>
      </c>
      <c r="L214" s="205">
        <f t="shared" si="114"/>
        <v>1</v>
      </c>
      <c r="M214" s="3">
        <f t="shared" si="99"/>
        <v>0</v>
      </c>
      <c r="N214" s="176">
        <f t="shared" si="107"/>
        <v>0</v>
      </c>
      <c r="O214" s="22">
        <f t="shared" si="115"/>
        <v>0</v>
      </c>
      <c r="P214" s="176">
        <v>0</v>
      </c>
      <c r="Q214" s="3">
        <v>0</v>
      </c>
      <c r="R214" s="177">
        <v>0</v>
      </c>
      <c r="S214" s="178">
        <v>1</v>
      </c>
      <c r="T214" s="3">
        <v>1</v>
      </c>
      <c r="U214" s="179">
        <v>1</v>
      </c>
      <c r="V214" s="3">
        <f t="shared" si="100"/>
        <v>0</v>
      </c>
      <c r="W214" s="179">
        <f t="shared" si="101"/>
        <v>0</v>
      </c>
      <c r="X214" s="3">
        <v>0</v>
      </c>
      <c r="Y214" s="179">
        <v>0</v>
      </c>
      <c r="Z214" s="3">
        <v>0</v>
      </c>
      <c r="AA214" s="180">
        <v>0</v>
      </c>
      <c r="AB214" s="162"/>
    </row>
    <row r="215" spans="1:28" ht="15" customHeight="1">
      <c r="A215" s="336"/>
      <c r="B215" s="276" t="s">
        <v>7</v>
      </c>
      <c r="C215" s="171">
        <v>2</v>
      </c>
      <c r="D215" s="172">
        <v>2</v>
      </c>
      <c r="E215" s="202">
        <f t="shared" si="110"/>
        <v>1</v>
      </c>
      <c r="F215" s="172">
        <v>0</v>
      </c>
      <c r="G215" s="202">
        <f t="shared" si="111"/>
        <v>0</v>
      </c>
      <c r="H215" s="172">
        <v>0</v>
      </c>
      <c r="I215" s="203">
        <f t="shared" si="112"/>
        <v>0</v>
      </c>
      <c r="J215" s="204">
        <f t="shared" si="113"/>
        <v>2</v>
      </c>
      <c r="K215" s="3">
        <v>1</v>
      </c>
      <c r="L215" s="205">
        <f t="shared" si="114"/>
        <v>0.5</v>
      </c>
      <c r="M215" s="3">
        <f t="shared" si="99"/>
        <v>1</v>
      </c>
      <c r="N215" s="176">
        <f t="shared" si="107"/>
        <v>0.5</v>
      </c>
      <c r="O215" s="22">
        <f t="shared" si="115"/>
        <v>1</v>
      </c>
      <c r="P215" s="176">
        <v>0.5</v>
      </c>
      <c r="Q215" s="3">
        <v>0</v>
      </c>
      <c r="R215" s="177">
        <v>0</v>
      </c>
      <c r="S215" s="178">
        <v>2</v>
      </c>
      <c r="T215" s="3">
        <v>1</v>
      </c>
      <c r="U215" s="179">
        <v>0.5</v>
      </c>
      <c r="V215" s="3">
        <f t="shared" si="100"/>
        <v>0</v>
      </c>
      <c r="W215" s="179">
        <f t="shared" si="101"/>
        <v>0</v>
      </c>
      <c r="X215" s="3">
        <v>1</v>
      </c>
      <c r="Y215" s="179">
        <v>0.5</v>
      </c>
      <c r="Z215" s="3">
        <v>0</v>
      </c>
      <c r="AA215" s="180">
        <v>0</v>
      </c>
      <c r="AB215" s="162"/>
    </row>
    <row r="216" spans="1:28" ht="15" customHeight="1">
      <c r="A216" s="336"/>
      <c r="B216" s="277">
        <v>2007</v>
      </c>
      <c r="C216" s="171">
        <v>5</v>
      </c>
      <c r="D216" s="172">
        <v>5</v>
      </c>
      <c r="E216" s="202">
        <f t="shared" si="110"/>
        <v>1</v>
      </c>
      <c r="F216" s="172">
        <v>0</v>
      </c>
      <c r="G216" s="202">
        <f t="shared" si="111"/>
        <v>0</v>
      </c>
      <c r="H216" s="172">
        <v>0</v>
      </c>
      <c r="I216" s="203">
        <f t="shared" si="112"/>
        <v>0</v>
      </c>
      <c r="J216" s="204">
        <f t="shared" si="113"/>
        <v>5</v>
      </c>
      <c r="K216" s="3">
        <v>4</v>
      </c>
      <c r="L216" s="205">
        <f t="shared" si="114"/>
        <v>0.8</v>
      </c>
      <c r="M216" s="3">
        <f t="shared" si="99"/>
        <v>1</v>
      </c>
      <c r="N216" s="176">
        <f t="shared" si="107"/>
        <v>0.2</v>
      </c>
      <c r="O216" s="22">
        <f t="shared" si="115"/>
        <v>1</v>
      </c>
      <c r="P216" s="176">
        <v>0.2</v>
      </c>
      <c r="Q216" s="3">
        <v>0</v>
      </c>
      <c r="R216" s="177">
        <v>0</v>
      </c>
      <c r="S216" s="178">
        <v>5</v>
      </c>
      <c r="T216" s="3">
        <v>3</v>
      </c>
      <c r="U216" s="179">
        <v>0.6</v>
      </c>
      <c r="V216" s="3">
        <f t="shared" si="100"/>
        <v>1</v>
      </c>
      <c r="W216" s="179">
        <f t="shared" si="101"/>
        <v>0.25</v>
      </c>
      <c r="X216" s="3">
        <v>2</v>
      </c>
      <c r="Y216" s="179">
        <v>0.4</v>
      </c>
      <c r="Z216" s="3">
        <v>0</v>
      </c>
      <c r="AA216" s="180">
        <v>0</v>
      </c>
      <c r="AB216" s="162"/>
    </row>
    <row r="217" spans="1:28" ht="15" customHeight="1">
      <c r="A217" s="336"/>
      <c r="B217" s="277">
        <v>2008</v>
      </c>
      <c r="C217" s="171">
        <v>5</v>
      </c>
      <c r="D217" s="172">
        <v>3</v>
      </c>
      <c r="E217" s="202">
        <f t="shared" si="110"/>
        <v>0.6</v>
      </c>
      <c r="F217" s="172">
        <v>2</v>
      </c>
      <c r="G217" s="202">
        <f t="shared" si="111"/>
        <v>0.4</v>
      </c>
      <c r="H217" s="172">
        <v>2</v>
      </c>
      <c r="I217" s="203">
        <f t="shared" si="112"/>
        <v>0.4</v>
      </c>
      <c r="J217" s="204">
        <f t="shared" si="113"/>
        <v>5</v>
      </c>
      <c r="K217" s="3">
        <v>0</v>
      </c>
      <c r="L217" s="205">
        <f t="shared" si="114"/>
        <v>0</v>
      </c>
      <c r="M217" s="3">
        <f t="shared" si="99"/>
        <v>3</v>
      </c>
      <c r="N217" s="176">
        <f t="shared" si="107"/>
        <v>1</v>
      </c>
      <c r="O217" s="22">
        <f t="shared" si="115"/>
        <v>5</v>
      </c>
      <c r="P217" s="176">
        <v>1</v>
      </c>
      <c r="Q217" s="3">
        <v>0</v>
      </c>
      <c r="R217" s="177">
        <v>0</v>
      </c>
      <c r="S217" s="178">
        <v>5</v>
      </c>
      <c r="T217" s="3">
        <v>0</v>
      </c>
      <c r="U217" s="179">
        <v>0</v>
      </c>
      <c r="V217" s="3">
        <f t="shared" si="100"/>
        <v>0</v>
      </c>
      <c r="W217" s="179">
        <v>0</v>
      </c>
      <c r="X217" s="3">
        <v>5</v>
      </c>
      <c r="Y217" s="179">
        <v>1</v>
      </c>
      <c r="Z217" s="3">
        <v>0</v>
      </c>
      <c r="AA217" s="180">
        <v>0</v>
      </c>
      <c r="AB217" s="162"/>
    </row>
    <row r="218" spans="1:28" ht="15" customHeight="1">
      <c r="A218" s="336"/>
      <c r="B218" s="277">
        <v>2009</v>
      </c>
      <c r="C218" s="171">
        <v>2</v>
      </c>
      <c r="D218" s="172">
        <v>2</v>
      </c>
      <c r="E218" s="202">
        <f t="shared" si="110"/>
        <v>1</v>
      </c>
      <c r="F218" s="172">
        <v>0</v>
      </c>
      <c r="G218" s="202">
        <f t="shared" si="111"/>
        <v>0</v>
      </c>
      <c r="H218" s="172">
        <v>0</v>
      </c>
      <c r="I218" s="203">
        <f t="shared" si="112"/>
        <v>0</v>
      </c>
      <c r="J218" s="204">
        <f t="shared" si="113"/>
        <v>2</v>
      </c>
      <c r="K218" s="3">
        <v>1</v>
      </c>
      <c r="L218" s="205">
        <f t="shared" si="114"/>
        <v>0.5</v>
      </c>
      <c r="M218" s="3">
        <f t="shared" si="99"/>
        <v>1</v>
      </c>
      <c r="N218" s="176">
        <f t="shared" si="107"/>
        <v>0.5</v>
      </c>
      <c r="O218" s="22">
        <f t="shared" si="115"/>
        <v>1</v>
      </c>
      <c r="P218" s="176">
        <v>0.5</v>
      </c>
      <c r="Q218" s="3">
        <v>0</v>
      </c>
      <c r="R218" s="177">
        <v>0</v>
      </c>
      <c r="S218" s="178">
        <v>2</v>
      </c>
      <c r="T218" s="3">
        <v>1</v>
      </c>
      <c r="U218" s="179">
        <v>0.5</v>
      </c>
      <c r="V218" s="3">
        <f t="shared" si="100"/>
        <v>0</v>
      </c>
      <c r="W218" s="179">
        <f t="shared" si="101"/>
        <v>0</v>
      </c>
      <c r="X218" s="3">
        <v>1</v>
      </c>
      <c r="Y218" s="179">
        <v>0.5</v>
      </c>
      <c r="Z218" s="3">
        <v>0</v>
      </c>
      <c r="AA218" s="180">
        <v>0</v>
      </c>
      <c r="AB218" s="162"/>
    </row>
    <row r="219" spans="1:28" ht="15" customHeight="1">
      <c r="A219" s="336"/>
      <c r="B219" s="277">
        <v>2010</v>
      </c>
      <c r="C219" s="171">
        <v>5</v>
      </c>
      <c r="D219" s="172">
        <v>5</v>
      </c>
      <c r="E219" s="202">
        <f t="shared" si="110"/>
        <v>1</v>
      </c>
      <c r="F219" s="172">
        <v>0</v>
      </c>
      <c r="G219" s="202">
        <f t="shared" si="111"/>
        <v>0</v>
      </c>
      <c r="H219" s="172">
        <v>0</v>
      </c>
      <c r="I219" s="203">
        <f t="shared" si="112"/>
        <v>0</v>
      </c>
      <c r="J219" s="204">
        <f t="shared" si="113"/>
        <v>5</v>
      </c>
      <c r="K219" s="3">
        <v>4</v>
      </c>
      <c r="L219" s="205">
        <f t="shared" si="114"/>
        <v>0.8</v>
      </c>
      <c r="M219" s="3">
        <f t="shared" si="99"/>
        <v>1</v>
      </c>
      <c r="N219" s="176">
        <f t="shared" si="107"/>
        <v>0.2</v>
      </c>
      <c r="O219" s="22">
        <f t="shared" si="115"/>
        <v>1</v>
      </c>
      <c r="P219" s="176">
        <v>0.2</v>
      </c>
      <c r="Q219" s="3">
        <v>0</v>
      </c>
      <c r="R219" s="177">
        <v>0</v>
      </c>
      <c r="S219" s="178">
        <v>5</v>
      </c>
      <c r="T219" s="3">
        <v>4</v>
      </c>
      <c r="U219" s="179">
        <v>0.8</v>
      </c>
      <c r="V219" s="3">
        <f t="shared" si="100"/>
        <v>0</v>
      </c>
      <c r="W219" s="179">
        <f t="shared" si="101"/>
        <v>0</v>
      </c>
      <c r="X219" s="3">
        <v>1</v>
      </c>
      <c r="Y219" s="179">
        <v>0.2</v>
      </c>
      <c r="Z219" s="3">
        <v>0</v>
      </c>
      <c r="AA219" s="180">
        <v>0</v>
      </c>
      <c r="AB219" s="162"/>
    </row>
    <row r="220" spans="1:28" ht="15" customHeight="1">
      <c r="A220" s="336"/>
      <c r="B220" s="277">
        <v>2011</v>
      </c>
      <c r="C220" s="171">
        <v>7</v>
      </c>
      <c r="D220" s="172">
        <v>6</v>
      </c>
      <c r="E220" s="202">
        <f t="shared" si="110"/>
        <v>0.8571428571428571</v>
      </c>
      <c r="F220" s="172">
        <v>1</v>
      </c>
      <c r="G220" s="202">
        <f t="shared" si="111"/>
        <v>0.14285714285714285</v>
      </c>
      <c r="H220" s="172">
        <v>1</v>
      </c>
      <c r="I220" s="203">
        <f t="shared" si="112"/>
        <v>0.14285714285714285</v>
      </c>
      <c r="J220" s="204">
        <f t="shared" si="113"/>
        <v>7</v>
      </c>
      <c r="K220" s="3">
        <v>5</v>
      </c>
      <c r="L220" s="205">
        <f t="shared" si="114"/>
        <v>0.7142857142857143</v>
      </c>
      <c r="M220" s="3">
        <f t="shared" si="99"/>
        <v>1</v>
      </c>
      <c r="N220" s="176">
        <f t="shared" si="107"/>
        <v>0.16666666666666666</v>
      </c>
      <c r="O220" s="22">
        <f t="shared" si="115"/>
        <v>2</v>
      </c>
      <c r="P220" s="176">
        <v>0.2857142857142857</v>
      </c>
      <c r="Q220" s="3">
        <v>0</v>
      </c>
      <c r="R220" s="177">
        <v>0</v>
      </c>
      <c r="S220" s="178">
        <v>7</v>
      </c>
      <c r="T220" s="3">
        <v>4</v>
      </c>
      <c r="U220" s="179">
        <v>0.571</v>
      </c>
      <c r="V220" s="3">
        <v>3</v>
      </c>
      <c r="W220" s="179">
        <v>0.429</v>
      </c>
      <c r="X220" s="3">
        <v>6</v>
      </c>
      <c r="Y220" s="179">
        <v>0.857</v>
      </c>
      <c r="Z220" s="3">
        <v>0</v>
      </c>
      <c r="AA220" s="180">
        <v>0</v>
      </c>
      <c r="AB220" s="162"/>
    </row>
    <row r="221" spans="1:28" ht="15.75" customHeight="1">
      <c r="A221" s="336"/>
      <c r="B221" s="281">
        <v>2012</v>
      </c>
      <c r="C221" s="210">
        <v>10</v>
      </c>
      <c r="D221" s="182">
        <v>9</v>
      </c>
      <c r="E221" s="202">
        <f t="shared" si="110"/>
        <v>0.9</v>
      </c>
      <c r="F221" s="182">
        <v>1</v>
      </c>
      <c r="G221" s="202">
        <f t="shared" si="111"/>
        <v>0.1</v>
      </c>
      <c r="H221" s="182">
        <v>1</v>
      </c>
      <c r="I221" s="203">
        <f t="shared" si="112"/>
        <v>0.1</v>
      </c>
      <c r="J221" s="204">
        <f t="shared" si="113"/>
        <v>10</v>
      </c>
      <c r="K221" s="91">
        <v>8</v>
      </c>
      <c r="L221" s="205">
        <f t="shared" si="114"/>
        <v>0.8</v>
      </c>
      <c r="M221" s="91">
        <v>2</v>
      </c>
      <c r="N221" s="186">
        <v>0.2</v>
      </c>
      <c r="O221" s="22">
        <f t="shared" si="115"/>
        <v>3</v>
      </c>
      <c r="P221" s="186">
        <f>O221/J221</f>
        <v>0.3</v>
      </c>
      <c r="Q221" s="91">
        <v>0</v>
      </c>
      <c r="R221" s="186">
        <v>0</v>
      </c>
      <c r="S221" s="188">
        <v>10</v>
      </c>
      <c r="T221" s="91"/>
      <c r="U221" s="189"/>
      <c r="V221" s="91"/>
      <c r="W221" s="189"/>
      <c r="X221" s="91"/>
      <c r="Y221" s="189"/>
      <c r="Z221" s="91">
        <v>10</v>
      </c>
      <c r="AA221" s="190">
        <v>1</v>
      </c>
      <c r="AB221" s="162"/>
    </row>
    <row r="222" spans="1:28" ht="15.75" thickBot="1">
      <c r="A222" s="337"/>
      <c r="B222" s="273">
        <v>2013</v>
      </c>
      <c r="C222" s="219">
        <v>11</v>
      </c>
      <c r="D222" s="220">
        <v>10</v>
      </c>
      <c r="E222" s="202">
        <f t="shared" si="110"/>
        <v>0.9090909090909091</v>
      </c>
      <c r="F222" s="220">
        <v>1</v>
      </c>
      <c r="G222" s="202">
        <f t="shared" si="111"/>
        <v>0.09090909090909091</v>
      </c>
      <c r="H222" s="220">
        <v>1</v>
      </c>
      <c r="I222" s="203">
        <f t="shared" si="112"/>
        <v>0.09090909090909091</v>
      </c>
      <c r="J222" s="204">
        <f t="shared" si="113"/>
        <v>11</v>
      </c>
      <c r="K222" s="54"/>
      <c r="L222" s="221"/>
      <c r="M222" s="54"/>
      <c r="N222" s="221"/>
      <c r="O222" s="54"/>
      <c r="P222" s="221"/>
      <c r="Q222" s="54">
        <v>11</v>
      </c>
      <c r="R222" s="222">
        <v>1</v>
      </c>
      <c r="S222" s="223">
        <v>11</v>
      </c>
      <c r="T222" s="54"/>
      <c r="U222" s="224"/>
      <c r="V222" s="54"/>
      <c r="W222" s="224"/>
      <c r="X222" s="54"/>
      <c r="Y222" s="224"/>
      <c r="Z222" s="54">
        <v>11</v>
      </c>
      <c r="AA222" s="225">
        <v>1</v>
      </c>
      <c r="AB222" s="162"/>
    </row>
    <row r="223" spans="1:28" ht="15.75" thickBot="1">
      <c r="A223" s="365" t="s">
        <v>77</v>
      </c>
      <c r="B223" s="366"/>
      <c r="C223" s="98"/>
      <c r="D223" s="99"/>
      <c r="E223" s="226">
        <f>AVERAGE(E209:E222)</f>
        <v>0.8880643166357451</v>
      </c>
      <c r="F223" s="99"/>
      <c r="G223" s="226">
        <f>AVERAGE(G209:G222)</f>
        <v>0.11193568336425479</v>
      </c>
      <c r="H223" s="99"/>
      <c r="I223" s="227">
        <f>AVERAGE(I209:I222)</f>
        <v>0.11193568336425479</v>
      </c>
      <c r="J223" s="102"/>
      <c r="K223" s="103"/>
      <c r="L223" s="226">
        <f>AVERAGE(L209:L222)</f>
        <v>0.6113553113553113</v>
      </c>
      <c r="M223" s="99"/>
      <c r="N223" s="226">
        <f>AVERAGE(N209:N222)</f>
        <v>0.32051282051282054</v>
      </c>
      <c r="O223" s="99"/>
      <c r="P223" s="226">
        <f>AVERAGE(P209:P222)</f>
        <v>0.39633699633699637</v>
      </c>
      <c r="Q223" s="99"/>
      <c r="R223" s="104"/>
      <c r="S223" s="217"/>
      <c r="T223" s="99"/>
      <c r="U223" s="226">
        <f>AVERAGE(U209:U222)</f>
        <v>0.5878611111111111</v>
      </c>
      <c r="V223" s="99"/>
      <c r="W223" s="226">
        <f>AVERAGE(W209:W221)</f>
        <v>0.014916666666666667</v>
      </c>
      <c r="X223" s="99"/>
      <c r="Y223" s="226">
        <f>AVERAGE(Y209:Y221)</f>
        <v>0.44780555555555557</v>
      </c>
      <c r="Z223" s="99"/>
      <c r="AA223" s="152"/>
      <c r="AB223" s="162"/>
    </row>
    <row r="224" spans="1:28" ht="16.5" thickBot="1" thickTop="1">
      <c r="A224" s="332" t="s">
        <v>71</v>
      </c>
      <c r="B224" s="333"/>
      <c r="C224" s="80"/>
      <c r="D224" s="74"/>
      <c r="E224" s="195">
        <f>_xlfn.STDEV.P(E209:E222)</f>
        <v>0.1397084375026663</v>
      </c>
      <c r="F224" s="74"/>
      <c r="G224" s="195">
        <f>_xlfn.STDEV.P(G209:G222)</f>
        <v>0.13970843750266523</v>
      </c>
      <c r="H224" s="74"/>
      <c r="I224" s="196">
        <f>_xlfn.STDEV.P(I209:I222)</f>
        <v>0.13970843750266523</v>
      </c>
      <c r="J224" s="73"/>
      <c r="K224" s="74"/>
      <c r="L224" s="195">
        <f>_xlfn.STDEV.P(L209:L222)</f>
        <v>0.23374441221309628</v>
      </c>
      <c r="M224" s="74"/>
      <c r="N224" s="195">
        <f>_xlfn.STDEV.P(N209:N222)</f>
        <v>0.273482905148172</v>
      </c>
      <c r="O224" s="74"/>
      <c r="P224" s="195">
        <f>_xlfn.STDEV.P(P209:P222)</f>
        <v>0.22900716895611462</v>
      </c>
      <c r="Q224" s="74"/>
      <c r="R224" s="77"/>
      <c r="S224" s="197"/>
      <c r="T224" s="74"/>
      <c r="U224" s="195">
        <f>_xlfn.STDEV.P(U209:U222)</f>
        <v>0.22921272096159356</v>
      </c>
      <c r="V224" s="74"/>
      <c r="W224" s="195">
        <f>_xlfn.STDEV.P(W209:W221)</f>
        <v>0.20286919362540537</v>
      </c>
      <c r="X224" s="74"/>
      <c r="Y224" s="195">
        <f>_xlfn.STDEV.P(Y209:Y221)</f>
        <v>0.2602584348913572</v>
      </c>
      <c r="Z224" s="74"/>
      <c r="AA224" s="149"/>
      <c r="AB224" s="162"/>
    </row>
    <row r="225" spans="1:28" ht="16.5" thickBot="1" thickTop="1">
      <c r="A225" s="363" t="s">
        <v>75</v>
      </c>
      <c r="B225" s="364"/>
      <c r="C225" s="60"/>
      <c r="D225" s="44"/>
      <c r="E225" s="198">
        <f>(E222-E209)/($B$52-$B$39)</f>
        <v>-0.006993006993006996</v>
      </c>
      <c r="F225" s="44"/>
      <c r="G225" s="231">
        <f>SLOPE(G209:G222,$B$209:$B$222)</f>
        <v>-0.00658627087198516</v>
      </c>
      <c r="H225" s="44"/>
      <c r="I225" s="232">
        <f>SLOPE(I209:I222,$B$209:$B$222)</f>
        <v>-0.00658627087198516</v>
      </c>
      <c r="J225" s="43"/>
      <c r="K225" s="44"/>
      <c r="L225" s="198">
        <f>(L221-L209)/($B$17-$B$5)</f>
        <v>0.025000000000000005</v>
      </c>
      <c r="M225" s="44"/>
      <c r="N225" s="198">
        <f>(N221-N209)/($B$17-$B$5)</f>
        <v>-0.024999999999999998</v>
      </c>
      <c r="O225" s="44"/>
      <c r="P225" s="198">
        <f>(P221-P209)/($B$17-$B$5)</f>
        <v>-0.016666666666666666</v>
      </c>
      <c r="Q225" s="44"/>
      <c r="R225" s="45"/>
      <c r="S225" s="233"/>
      <c r="T225" s="44"/>
      <c r="U225" s="198">
        <f>(U220-U209)/($B$16-$B$5)</f>
        <v>-0.016272727272727276</v>
      </c>
      <c r="V225" s="44"/>
      <c r="W225" s="198">
        <f>(W220-W209)/($B$16-$B$5)</f>
        <v>0.08445454545454546</v>
      </c>
      <c r="X225" s="44"/>
      <c r="Y225" s="198">
        <f>(Y220-Y209)/($B$16-$B$5)</f>
        <v>0.05518181818181818</v>
      </c>
      <c r="Z225" s="44"/>
      <c r="AA225" s="154"/>
      <c r="AB225" s="162"/>
    </row>
    <row r="226" spans="1:28" ht="15.75" thickTop="1">
      <c r="A226" s="164" t="s">
        <v>76</v>
      </c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 t="s">
        <v>90</v>
      </c>
      <c r="X226" s="162"/>
      <c r="Y226" s="162"/>
      <c r="Z226" s="162"/>
      <c r="AA226" s="162"/>
      <c r="AB226" s="162"/>
    </row>
  </sheetData>
  <sheetProtection/>
  <mergeCells count="68">
    <mergeCell ref="A225:B225"/>
    <mergeCell ref="A191:B191"/>
    <mergeCell ref="A206:B206"/>
    <mergeCell ref="A207:B207"/>
    <mergeCell ref="A208:B208"/>
    <mergeCell ref="A223:B223"/>
    <mergeCell ref="A224:B224"/>
    <mergeCell ref="A209:A222"/>
    <mergeCell ref="A157:B157"/>
    <mergeCell ref="A172:B172"/>
    <mergeCell ref="A173:B173"/>
    <mergeCell ref="A174:B174"/>
    <mergeCell ref="A189:B189"/>
    <mergeCell ref="A190:B190"/>
    <mergeCell ref="A123:B123"/>
    <mergeCell ref="A138:B138"/>
    <mergeCell ref="A139:B139"/>
    <mergeCell ref="A140:B140"/>
    <mergeCell ref="A155:B155"/>
    <mergeCell ref="A156:B156"/>
    <mergeCell ref="A107:A120"/>
    <mergeCell ref="A19:B19"/>
    <mergeCell ref="A20:B20"/>
    <mergeCell ref="A21:B21"/>
    <mergeCell ref="A36:B36"/>
    <mergeCell ref="A37:B37"/>
    <mergeCell ref="A38:B38"/>
    <mergeCell ref="A53:B53"/>
    <mergeCell ref="A54:B54"/>
    <mergeCell ref="A55:B55"/>
    <mergeCell ref="A39:A52"/>
    <mergeCell ref="A56:A69"/>
    <mergeCell ref="A73:A86"/>
    <mergeCell ref="A90:A103"/>
    <mergeCell ref="A70:B70"/>
    <mergeCell ref="A71:B71"/>
    <mergeCell ref="A72:B72"/>
    <mergeCell ref="A87:B87"/>
    <mergeCell ref="C3:I3"/>
    <mergeCell ref="X4:Y4"/>
    <mergeCell ref="O4:P4"/>
    <mergeCell ref="A1:AA1"/>
    <mergeCell ref="B3:B4"/>
    <mergeCell ref="T4:U4"/>
    <mergeCell ref="V4:W4"/>
    <mergeCell ref="Z4:AA4"/>
    <mergeCell ref="J3:R3"/>
    <mergeCell ref="S3:AA3"/>
    <mergeCell ref="A105:B105"/>
    <mergeCell ref="A106:B106"/>
    <mergeCell ref="D4:E4"/>
    <mergeCell ref="M4:N4"/>
    <mergeCell ref="Q4:R4"/>
    <mergeCell ref="F4:G4"/>
    <mergeCell ref="H4:I4"/>
    <mergeCell ref="K4:L4"/>
    <mergeCell ref="A3:A18"/>
    <mergeCell ref="A22:A35"/>
    <mergeCell ref="A121:B121"/>
    <mergeCell ref="A122:B122"/>
    <mergeCell ref="A88:B88"/>
    <mergeCell ref="A89:B89"/>
    <mergeCell ref="A192:A205"/>
    <mergeCell ref="A175:A188"/>
    <mergeCell ref="A158:A171"/>
    <mergeCell ref="A141:A154"/>
    <mergeCell ref="A124:A137"/>
    <mergeCell ref="A104:B104"/>
  </mergeCells>
  <printOptions/>
  <pageMargins left="0.75" right="0.75" top="1" bottom="1" header="0.5" footer="0.5"/>
  <pageSetup fitToHeight="0" fitToWidth="1" horizontalDpi="600" verticalDpi="600" orientation="landscape" paperSize="17" scale="64" r:id="rId1"/>
  <rowBreaks count="4" manualBreakCount="4">
    <brk id="55" max="26" man="1"/>
    <brk id="106" max="26" man="1"/>
    <brk id="157" max="26" man="1"/>
    <brk id="208" max="26" man="1"/>
  </rowBreaks>
  <ignoredErrors>
    <ignoredError sqref="B5:B11 B22:B28 B39:B45 B56:B62 B73:B79 B90:B96 B107:B113 B124:B130 B141:B147 B158:B164 B175:B181 B192:B198 B209:B2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26"/>
  <sheetViews>
    <sheetView showGridLines="0" zoomScalePageLayoutView="0" workbookViewId="0" topLeftCell="A19">
      <selection activeCell="F12" sqref="F12"/>
    </sheetView>
  </sheetViews>
  <sheetFormatPr defaultColWidth="8.8515625" defaultRowHeight="12.75"/>
  <cols>
    <col min="1" max="1" width="20.7109375" style="2" customWidth="1"/>
    <col min="2" max="2" width="10.7109375" style="271" customWidth="1"/>
    <col min="3" max="3" width="6.7109375" style="1" customWidth="1"/>
    <col min="4" max="9" width="10.7109375" style="1" customWidth="1"/>
    <col min="10" max="10" width="6.7109375" style="1" customWidth="1"/>
    <col min="11" max="18" width="10.7109375" style="1" customWidth="1"/>
    <col min="19" max="19" width="6.7109375" style="1" customWidth="1"/>
    <col min="20" max="27" width="10.7109375" style="1" customWidth="1"/>
    <col min="28" max="16384" width="8.8515625" style="1" customWidth="1"/>
  </cols>
  <sheetData>
    <row r="1" spans="1:27" ht="60" customHeight="1">
      <c r="A1" s="316" t="s">
        <v>85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19.5" customHeight="1" thickBot="1">
      <c r="A2" s="65"/>
      <c r="B2" s="28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s="2" customFormat="1" ht="39.75" customHeight="1" thickTop="1">
      <c r="A3" s="346" t="s">
        <v>0</v>
      </c>
      <c r="B3" s="370" t="s">
        <v>73</v>
      </c>
      <c r="C3" s="347" t="s">
        <v>61</v>
      </c>
      <c r="D3" s="348"/>
      <c r="E3" s="348"/>
      <c r="F3" s="348"/>
      <c r="G3" s="348"/>
      <c r="H3" s="348"/>
      <c r="I3" s="349"/>
      <c r="J3" s="355" t="s">
        <v>62</v>
      </c>
      <c r="K3" s="356"/>
      <c r="L3" s="356"/>
      <c r="M3" s="356"/>
      <c r="N3" s="356"/>
      <c r="O3" s="356"/>
      <c r="P3" s="356"/>
      <c r="Q3" s="356"/>
      <c r="R3" s="357"/>
      <c r="S3" s="358" t="s">
        <v>63</v>
      </c>
      <c r="T3" s="359"/>
      <c r="U3" s="359"/>
      <c r="V3" s="359"/>
      <c r="W3" s="359"/>
      <c r="X3" s="359"/>
      <c r="Y3" s="359"/>
      <c r="Z3" s="359"/>
      <c r="AA3" s="360"/>
    </row>
    <row r="4" spans="1:27" s="2" customFormat="1" ht="30" customHeight="1">
      <c r="A4" s="336"/>
      <c r="B4" s="371"/>
      <c r="C4" s="169" t="s">
        <v>0</v>
      </c>
      <c r="D4" s="338" t="s">
        <v>64</v>
      </c>
      <c r="E4" s="339"/>
      <c r="F4" s="340" t="s">
        <v>68</v>
      </c>
      <c r="G4" s="341"/>
      <c r="H4" s="338" t="s">
        <v>67</v>
      </c>
      <c r="I4" s="343"/>
      <c r="J4" s="170" t="s">
        <v>0</v>
      </c>
      <c r="K4" s="344" t="s">
        <v>64</v>
      </c>
      <c r="L4" s="345"/>
      <c r="M4" s="340" t="s">
        <v>68</v>
      </c>
      <c r="N4" s="341"/>
      <c r="O4" s="344" t="s">
        <v>65</v>
      </c>
      <c r="P4" s="345"/>
      <c r="Q4" s="340" t="s">
        <v>66</v>
      </c>
      <c r="R4" s="342"/>
      <c r="S4" s="170" t="s">
        <v>0</v>
      </c>
      <c r="T4" s="350" t="s">
        <v>64</v>
      </c>
      <c r="U4" s="351"/>
      <c r="V4" s="340" t="s">
        <v>68</v>
      </c>
      <c r="W4" s="341"/>
      <c r="X4" s="350" t="s">
        <v>65</v>
      </c>
      <c r="Y4" s="351"/>
      <c r="Z4" s="340" t="s">
        <v>66</v>
      </c>
      <c r="AA4" s="354"/>
    </row>
    <row r="5" spans="1:27" ht="15" customHeight="1">
      <c r="A5" s="336"/>
      <c r="B5" s="262" t="s">
        <v>1</v>
      </c>
      <c r="C5" s="234">
        <v>511</v>
      </c>
      <c r="D5" s="172">
        <v>431</v>
      </c>
      <c r="E5" s="173">
        <v>0.8434442270058709</v>
      </c>
      <c r="F5" s="172">
        <v>80</v>
      </c>
      <c r="G5" s="173">
        <v>0.15655577299412915</v>
      </c>
      <c r="H5" s="172">
        <v>80</v>
      </c>
      <c r="I5" s="174">
        <v>0.15655577299412915</v>
      </c>
      <c r="J5" s="175">
        <v>511</v>
      </c>
      <c r="K5" s="172">
        <v>395</v>
      </c>
      <c r="L5" s="176">
        <v>0.7729941291585127</v>
      </c>
      <c r="M5" s="172">
        <f>D5-K5</f>
        <v>36</v>
      </c>
      <c r="N5" s="176">
        <f>M5/D5</f>
        <v>0.08352668213457076</v>
      </c>
      <c r="O5" s="172">
        <f>J5-K5</f>
        <v>116</v>
      </c>
      <c r="P5" s="176">
        <v>0.2270058708414873</v>
      </c>
      <c r="Q5" s="172">
        <v>0</v>
      </c>
      <c r="R5" s="177">
        <v>0</v>
      </c>
      <c r="S5" s="178">
        <v>511</v>
      </c>
      <c r="T5" s="172">
        <v>367</v>
      </c>
      <c r="U5" s="179">
        <v>0.7181996086105675</v>
      </c>
      <c r="V5" s="172">
        <f>K5-T5</f>
        <v>28</v>
      </c>
      <c r="W5" s="179">
        <f>V5/K5</f>
        <v>0.07088607594936709</v>
      </c>
      <c r="X5" s="172">
        <v>144</v>
      </c>
      <c r="Y5" s="179">
        <v>0.28180039138943247</v>
      </c>
      <c r="Z5" s="172">
        <v>0</v>
      </c>
      <c r="AA5" s="180">
        <v>0</v>
      </c>
    </row>
    <row r="6" spans="1:27" ht="15" customHeight="1">
      <c r="A6" s="336"/>
      <c r="B6" s="262" t="s">
        <v>2</v>
      </c>
      <c r="C6" s="234">
        <v>498</v>
      </c>
      <c r="D6" s="172">
        <v>430</v>
      </c>
      <c r="E6" s="173">
        <v>0.8634538152610441</v>
      </c>
      <c r="F6" s="172">
        <v>68</v>
      </c>
      <c r="G6" s="173">
        <v>0.13654618473895583</v>
      </c>
      <c r="H6" s="172">
        <v>68</v>
      </c>
      <c r="I6" s="174">
        <v>0.13654618473895583</v>
      </c>
      <c r="J6" s="175">
        <v>498</v>
      </c>
      <c r="K6" s="172">
        <v>383</v>
      </c>
      <c r="L6" s="176">
        <v>0.7690763052208835</v>
      </c>
      <c r="M6" s="172">
        <f aca="true" t="shared" si="0" ref="M6:M17">D6-K6</f>
        <v>47</v>
      </c>
      <c r="N6" s="176">
        <f aca="true" t="shared" si="1" ref="N6:N17">M6/D6</f>
        <v>0.10930232558139535</v>
      </c>
      <c r="O6" s="172">
        <v>115</v>
      </c>
      <c r="P6" s="176">
        <v>0.23092369477911645</v>
      </c>
      <c r="Q6" s="172">
        <v>0</v>
      </c>
      <c r="R6" s="177">
        <v>0</v>
      </c>
      <c r="S6" s="178">
        <v>498</v>
      </c>
      <c r="T6" s="172">
        <v>353</v>
      </c>
      <c r="U6" s="179">
        <v>0.7088353413654619</v>
      </c>
      <c r="V6" s="172">
        <f aca="true" t="shared" si="2" ref="V6:V84">K6-T6</f>
        <v>30</v>
      </c>
      <c r="W6" s="179">
        <f aca="true" t="shared" si="3" ref="W6:W16">V6/K6</f>
        <v>0.0783289817232376</v>
      </c>
      <c r="X6" s="172">
        <v>145</v>
      </c>
      <c r="Y6" s="179">
        <v>0.29116465863453816</v>
      </c>
      <c r="Z6" s="172">
        <v>0</v>
      </c>
      <c r="AA6" s="180">
        <v>0</v>
      </c>
    </row>
    <row r="7" spans="1:27" ht="15" customHeight="1">
      <c r="A7" s="336"/>
      <c r="B7" s="262" t="s">
        <v>3</v>
      </c>
      <c r="C7" s="234">
        <v>515</v>
      </c>
      <c r="D7" s="172">
        <v>459</v>
      </c>
      <c r="E7" s="173">
        <v>0.8912621359223302</v>
      </c>
      <c r="F7" s="172">
        <v>56</v>
      </c>
      <c r="G7" s="173">
        <v>0.1087378640776699</v>
      </c>
      <c r="H7" s="172">
        <v>56</v>
      </c>
      <c r="I7" s="174">
        <v>0.1087378640776699</v>
      </c>
      <c r="J7" s="175">
        <v>515</v>
      </c>
      <c r="K7" s="172">
        <v>409</v>
      </c>
      <c r="L7" s="176">
        <v>0.7941747572815534</v>
      </c>
      <c r="M7" s="172">
        <f t="shared" si="0"/>
        <v>50</v>
      </c>
      <c r="N7" s="176">
        <f t="shared" si="1"/>
        <v>0.10893246187363835</v>
      </c>
      <c r="O7" s="172">
        <v>106</v>
      </c>
      <c r="P7" s="176">
        <v>0.20582524271844663</v>
      </c>
      <c r="Q7" s="172">
        <v>0</v>
      </c>
      <c r="R7" s="177">
        <v>0</v>
      </c>
      <c r="S7" s="178">
        <v>515</v>
      </c>
      <c r="T7" s="172">
        <v>368</v>
      </c>
      <c r="U7" s="179">
        <v>0.7145631067961165</v>
      </c>
      <c r="V7" s="172">
        <f t="shared" si="2"/>
        <v>41</v>
      </c>
      <c r="W7" s="179">
        <f t="shared" si="3"/>
        <v>0.10024449877750612</v>
      </c>
      <c r="X7" s="172">
        <v>147</v>
      </c>
      <c r="Y7" s="179">
        <v>0.2854368932038835</v>
      </c>
      <c r="Z7" s="172">
        <v>0</v>
      </c>
      <c r="AA7" s="180">
        <v>0</v>
      </c>
    </row>
    <row r="8" spans="1:27" ht="15" customHeight="1">
      <c r="A8" s="336"/>
      <c r="B8" s="262" t="s">
        <v>4</v>
      </c>
      <c r="C8" s="234">
        <v>647</v>
      </c>
      <c r="D8" s="172">
        <v>560</v>
      </c>
      <c r="E8" s="173">
        <v>0.8655332302936631</v>
      </c>
      <c r="F8" s="172">
        <v>87</v>
      </c>
      <c r="G8" s="173">
        <v>0.13446676970633695</v>
      </c>
      <c r="H8" s="172">
        <v>87</v>
      </c>
      <c r="I8" s="174">
        <v>0.13446676970633695</v>
      </c>
      <c r="J8" s="175">
        <v>647</v>
      </c>
      <c r="K8" s="172">
        <v>504</v>
      </c>
      <c r="L8" s="176">
        <v>0.7789799072642967</v>
      </c>
      <c r="M8" s="172">
        <f t="shared" si="0"/>
        <v>56</v>
      </c>
      <c r="N8" s="176">
        <f t="shared" si="1"/>
        <v>0.1</v>
      </c>
      <c r="O8" s="172">
        <v>143</v>
      </c>
      <c r="P8" s="176">
        <v>0.22102009273570325</v>
      </c>
      <c r="Q8" s="172">
        <v>0</v>
      </c>
      <c r="R8" s="177">
        <v>0</v>
      </c>
      <c r="S8" s="178">
        <v>647</v>
      </c>
      <c r="T8" s="172">
        <v>459</v>
      </c>
      <c r="U8" s="179">
        <v>0.7094281298299846</v>
      </c>
      <c r="V8" s="172">
        <f t="shared" si="2"/>
        <v>45</v>
      </c>
      <c r="W8" s="179">
        <f t="shared" si="3"/>
        <v>0.08928571428571429</v>
      </c>
      <c r="X8" s="172">
        <v>188</v>
      </c>
      <c r="Y8" s="179">
        <v>0.29057187017001546</v>
      </c>
      <c r="Z8" s="172">
        <v>0</v>
      </c>
      <c r="AA8" s="180">
        <v>0</v>
      </c>
    </row>
    <row r="9" spans="1:27" ht="15" customHeight="1">
      <c r="A9" s="336"/>
      <c r="B9" s="262" t="s">
        <v>5</v>
      </c>
      <c r="C9" s="234">
        <v>639</v>
      </c>
      <c r="D9" s="172">
        <v>547</v>
      </c>
      <c r="E9" s="173">
        <v>0.8560250391236306</v>
      </c>
      <c r="F9" s="172">
        <v>92</v>
      </c>
      <c r="G9" s="173">
        <v>0.14397496087636932</v>
      </c>
      <c r="H9" s="172">
        <v>92</v>
      </c>
      <c r="I9" s="174">
        <v>0.14397496087636932</v>
      </c>
      <c r="J9" s="175">
        <v>639</v>
      </c>
      <c r="K9" s="172">
        <v>492</v>
      </c>
      <c r="L9" s="176">
        <v>0.7699530516431925</v>
      </c>
      <c r="M9" s="172">
        <f t="shared" si="0"/>
        <v>55</v>
      </c>
      <c r="N9" s="176">
        <f t="shared" si="1"/>
        <v>0.10054844606946983</v>
      </c>
      <c r="O9" s="172">
        <v>147</v>
      </c>
      <c r="P9" s="176">
        <v>0.23004694835680753</v>
      </c>
      <c r="Q9" s="172">
        <v>0</v>
      </c>
      <c r="R9" s="177">
        <v>0</v>
      </c>
      <c r="S9" s="178">
        <v>639</v>
      </c>
      <c r="T9" s="172">
        <v>459</v>
      </c>
      <c r="U9" s="179">
        <v>0.7183098591549296</v>
      </c>
      <c r="V9" s="172">
        <f t="shared" si="2"/>
        <v>33</v>
      </c>
      <c r="W9" s="179">
        <f t="shared" si="3"/>
        <v>0.06707317073170732</v>
      </c>
      <c r="X9" s="172">
        <v>180</v>
      </c>
      <c r="Y9" s="179">
        <v>0.28169014084507044</v>
      </c>
      <c r="Z9" s="172">
        <v>0</v>
      </c>
      <c r="AA9" s="180">
        <v>0</v>
      </c>
    </row>
    <row r="10" spans="1:27" ht="15" customHeight="1">
      <c r="A10" s="336"/>
      <c r="B10" s="262" t="s">
        <v>6</v>
      </c>
      <c r="C10" s="234">
        <v>676</v>
      </c>
      <c r="D10" s="172">
        <v>584</v>
      </c>
      <c r="E10" s="173">
        <v>0.863905325443787</v>
      </c>
      <c r="F10" s="172">
        <v>92</v>
      </c>
      <c r="G10" s="173">
        <v>0.13609467455621302</v>
      </c>
      <c r="H10" s="172">
        <v>92</v>
      </c>
      <c r="I10" s="174">
        <v>0.13609467455621302</v>
      </c>
      <c r="J10" s="175">
        <v>676</v>
      </c>
      <c r="K10" s="172">
        <v>517</v>
      </c>
      <c r="L10" s="176">
        <v>0.7647928994082841</v>
      </c>
      <c r="M10" s="172">
        <f t="shared" si="0"/>
        <v>67</v>
      </c>
      <c r="N10" s="176">
        <f t="shared" si="1"/>
        <v>0.11472602739726027</v>
      </c>
      <c r="O10" s="172">
        <v>159</v>
      </c>
      <c r="P10" s="176">
        <v>0.23520710059171598</v>
      </c>
      <c r="Q10" s="172">
        <v>0</v>
      </c>
      <c r="R10" s="177">
        <v>0</v>
      </c>
      <c r="S10" s="178">
        <v>676</v>
      </c>
      <c r="T10" s="172">
        <v>477</v>
      </c>
      <c r="U10" s="179">
        <v>0.7056213017751479</v>
      </c>
      <c r="V10" s="172">
        <f t="shared" si="2"/>
        <v>40</v>
      </c>
      <c r="W10" s="179">
        <f t="shared" si="3"/>
        <v>0.07736943907156674</v>
      </c>
      <c r="X10" s="172">
        <v>199</v>
      </c>
      <c r="Y10" s="179">
        <v>0.2943786982248521</v>
      </c>
      <c r="Z10" s="172">
        <v>0</v>
      </c>
      <c r="AA10" s="180">
        <v>0</v>
      </c>
    </row>
    <row r="11" spans="1:27" ht="15" customHeight="1">
      <c r="A11" s="336"/>
      <c r="B11" s="262" t="s">
        <v>7</v>
      </c>
      <c r="C11" s="234">
        <v>713</v>
      </c>
      <c r="D11" s="172">
        <v>633</v>
      </c>
      <c r="E11" s="173">
        <v>0.8877980364656382</v>
      </c>
      <c r="F11" s="172">
        <v>80</v>
      </c>
      <c r="G11" s="173">
        <v>0.11220196353436185</v>
      </c>
      <c r="H11" s="172">
        <v>80</v>
      </c>
      <c r="I11" s="174">
        <v>0.11220196353436185</v>
      </c>
      <c r="J11" s="175">
        <v>713</v>
      </c>
      <c r="K11" s="172">
        <v>580</v>
      </c>
      <c r="L11" s="176">
        <v>0.8134642356241234</v>
      </c>
      <c r="M11" s="172">
        <f t="shared" si="0"/>
        <v>53</v>
      </c>
      <c r="N11" s="176">
        <f t="shared" si="1"/>
        <v>0.08372827804107424</v>
      </c>
      <c r="O11" s="172">
        <v>133</v>
      </c>
      <c r="P11" s="176">
        <v>0.18653576437587657</v>
      </c>
      <c r="Q11" s="172">
        <v>0</v>
      </c>
      <c r="R11" s="177">
        <v>0</v>
      </c>
      <c r="S11" s="178">
        <v>713</v>
      </c>
      <c r="T11" s="172">
        <v>538</v>
      </c>
      <c r="U11" s="179">
        <v>0.7545582047685835</v>
      </c>
      <c r="V11" s="172">
        <f t="shared" si="2"/>
        <v>42</v>
      </c>
      <c r="W11" s="179">
        <f t="shared" si="3"/>
        <v>0.07241379310344828</v>
      </c>
      <c r="X11" s="172">
        <v>175</v>
      </c>
      <c r="Y11" s="179">
        <v>0.24544179523141654</v>
      </c>
      <c r="Z11" s="172">
        <v>0</v>
      </c>
      <c r="AA11" s="180">
        <v>0</v>
      </c>
    </row>
    <row r="12" spans="1:27" ht="15" customHeight="1">
      <c r="A12" s="336"/>
      <c r="B12" s="263">
        <v>2007</v>
      </c>
      <c r="C12" s="234">
        <v>751</v>
      </c>
      <c r="D12" s="172">
        <v>684</v>
      </c>
      <c r="E12" s="173">
        <v>0.9107856191744341</v>
      </c>
      <c r="F12" s="172">
        <v>67</v>
      </c>
      <c r="G12" s="173">
        <v>0.08921438082556592</v>
      </c>
      <c r="H12" s="172">
        <v>67</v>
      </c>
      <c r="I12" s="174">
        <v>0.08921438082556592</v>
      </c>
      <c r="J12" s="175">
        <v>751</v>
      </c>
      <c r="K12" s="172">
        <v>626</v>
      </c>
      <c r="L12" s="176">
        <v>0.833555259653795</v>
      </c>
      <c r="M12" s="172">
        <f t="shared" si="0"/>
        <v>58</v>
      </c>
      <c r="N12" s="176">
        <f t="shared" si="1"/>
        <v>0.0847953216374269</v>
      </c>
      <c r="O12" s="172">
        <v>125</v>
      </c>
      <c r="P12" s="176">
        <v>0.16644474034620507</v>
      </c>
      <c r="Q12" s="172">
        <v>0</v>
      </c>
      <c r="R12" s="177">
        <v>0</v>
      </c>
      <c r="S12" s="178">
        <v>751</v>
      </c>
      <c r="T12" s="172">
        <v>558</v>
      </c>
      <c r="U12" s="179">
        <v>0.7430093209054592</v>
      </c>
      <c r="V12" s="172">
        <f t="shared" si="2"/>
        <v>68</v>
      </c>
      <c r="W12" s="179">
        <f t="shared" si="3"/>
        <v>0.10862619808306709</v>
      </c>
      <c r="X12" s="172">
        <v>193</v>
      </c>
      <c r="Y12" s="179">
        <v>0.2569906790945406</v>
      </c>
      <c r="Z12" s="172">
        <v>0</v>
      </c>
      <c r="AA12" s="180">
        <v>0</v>
      </c>
    </row>
    <row r="13" spans="1:27" ht="15" customHeight="1">
      <c r="A13" s="336"/>
      <c r="B13" s="263">
        <v>2008</v>
      </c>
      <c r="C13" s="234">
        <v>747</v>
      </c>
      <c r="D13" s="172">
        <v>670</v>
      </c>
      <c r="E13" s="173">
        <v>0.8969210174029452</v>
      </c>
      <c r="F13" s="172">
        <v>77</v>
      </c>
      <c r="G13" s="173">
        <v>0.10307898259705489</v>
      </c>
      <c r="H13" s="172">
        <v>77</v>
      </c>
      <c r="I13" s="174">
        <v>0.10307898259705489</v>
      </c>
      <c r="J13" s="175">
        <v>747</v>
      </c>
      <c r="K13" s="172">
        <v>573</v>
      </c>
      <c r="L13" s="176">
        <v>0.7670682730923695</v>
      </c>
      <c r="M13" s="172">
        <f t="shared" si="0"/>
        <v>97</v>
      </c>
      <c r="N13" s="176">
        <f t="shared" si="1"/>
        <v>0.14477611940298507</v>
      </c>
      <c r="O13" s="172">
        <v>174</v>
      </c>
      <c r="P13" s="176">
        <v>0.23293172690763053</v>
      </c>
      <c r="Q13" s="172">
        <v>0</v>
      </c>
      <c r="R13" s="177">
        <v>0</v>
      </c>
      <c r="S13" s="178">
        <v>747</v>
      </c>
      <c r="T13" s="172">
        <v>503</v>
      </c>
      <c r="U13" s="179">
        <v>0.6733601070950469</v>
      </c>
      <c r="V13" s="172">
        <f t="shared" si="2"/>
        <v>70</v>
      </c>
      <c r="W13" s="179">
        <f t="shared" si="3"/>
        <v>0.12216404886561955</v>
      </c>
      <c r="X13" s="172">
        <v>244</v>
      </c>
      <c r="Y13" s="179">
        <v>0.32663989290495316</v>
      </c>
      <c r="Z13" s="172">
        <v>0</v>
      </c>
      <c r="AA13" s="180">
        <v>0</v>
      </c>
    </row>
    <row r="14" spans="1:27" ht="15" customHeight="1">
      <c r="A14" s="336"/>
      <c r="B14" s="263">
        <v>2009</v>
      </c>
      <c r="C14" s="234">
        <v>774</v>
      </c>
      <c r="D14" s="172">
        <v>644</v>
      </c>
      <c r="E14" s="173">
        <v>0.8320413436692506</v>
      </c>
      <c r="F14" s="172">
        <v>130</v>
      </c>
      <c r="G14" s="173">
        <v>0.16795865633074936</v>
      </c>
      <c r="H14" s="172">
        <v>130</v>
      </c>
      <c r="I14" s="174">
        <v>0.16795865633074936</v>
      </c>
      <c r="J14" s="175">
        <v>774</v>
      </c>
      <c r="K14" s="172">
        <v>537</v>
      </c>
      <c r="L14" s="176">
        <v>0.6937984496124031</v>
      </c>
      <c r="M14" s="172">
        <f t="shared" si="0"/>
        <v>107</v>
      </c>
      <c r="N14" s="176">
        <f t="shared" si="1"/>
        <v>0.16614906832298137</v>
      </c>
      <c r="O14" s="172">
        <v>237</v>
      </c>
      <c r="P14" s="176">
        <v>0.3062015503875969</v>
      </c>
      <c r="Q14" s="172">
        <v>0</v>
      </c>
      <c r="R14" s="177">
        <v>0</v>
      </c>
      <c r="S14" s="178">
        <v>774</v>
      </c>
      <c r="T14" s="172">
        <v>499</v>
      </c>
      <c r="U14" s="179">
        <v>0.6447028423772609</v>
      </c>
      <c r="V14" s="172">
        <f t="shared" si="2"/>
        <v>38</v>
      </c>
      <c r="W14" s="179">
        <f t="shared" si="3"/>
        <v>0.07076350093109869</v>
      </c>
      <c r="X14" s="172">
        <v>275</v>
      </c>
      <c r="Y14" s="179">
        <v>0.355297157622739</v>
      </c>
      <c r="Z14" s="172">
        <v>0</v>
      </c>
      <c r="AA14" s="180">
        <v>0</v>
      </c>
    </row>
    <row r="15" spans="1:27" ht="15" customHeight="1">
      <c r="A15" s="336"/>
      <c r="B15" s="263">
        <v>2010</v>
      </c>
      <c r="C15" s="234">
        <v>590</v>
      </c>
      <c r="D15" s="172">
        <v>537</v>
      </c>
      <c r="E15" s="173">
        <v>0.9101694915254237</v>
      </c>
      <c r="F15" s="172">
        <v>53</v>
      </c>
      <c r="G15" s="173">
        <v>0.08983050847457626</v>
      </c>
      <c r="H15" s="172">
        <v>53</v>
      </c>
      <c r="I15" s="174">
        <v>0.08983050847457626</v>
      </c>
      <c r="J15" s="175">
        <v>590</v>
      </c>
      <c r="K15" s="172">
        <v>486</v>
      </c>
      <c r="L15" s="176">
        <v>0.823728813559322</v>
      </c>
      <c r="M15" s="172">
        <f t="shared" si="0"/>
        <v>51</v>
      </c>
      <c r="N15" s="176">
        <f t="shared" si="1"/>
        <v>0.09497206703910614</v>
      </c>
      <c r="O15" s="172">
        <v>104</v>
      </c>
      <c r="P15" s="176">
        <v>0.17627118644067796</v>
      </c>
      <c r="Q15" s="172">
        <v>0</v>
      </c>
      <c r="R15" s="177">
        <v>0</v>
      </c>
      <c r="S15" s="178">
        <v>590</v>
      </c>
      <c r="T15" s="172">
        <v>469</v>
      </c>
      <c r="U15" s="179">
        <v>0.7949152542372881</v>
      </c>
      <c r="V15" s="172">
        <f>K15-T15</f>
        <v>17</v>
      </c>
      <c r="W15" s="179">
        <f t="shared" si="3"/>
        <v>0.03497942386831276</v>
      </c>
      <c r="X15" s="172">
        <f>S15-T15</f>
        <v>121</v>
      </c>
      <c r="Y15" s="179">
        <v>0.20508474576271182</v>
      </c>
      <c r="Z15" s="172">
        <v>0</v>
      </c>
      <c r="AA15" s="180">
        <v>0</v>
      </c>
    </row>
    <row r="16" spans="1:27" ht="15" customHeight="1">
      <c r="A16" s="336"/>
      <c r="B16" s="263">
        <v>2011</v>
      </c>
      <c r="C16" s="234">
        <v>502</v>
      </c>
      <c r="D16" s="172">
        <v>450</v>
      </c>
      <c r="E16" s="173">
        <v>0.896414342629482</v>
      </c>
      <c r="F16" s="172">
        <v>52</v>
      </c>
      <c r="G16" s="173">
        <v>0.10358565737051792</v>
      </c>
      <c r="H16" s="172">
        <v>52</v>
      </c>
      <c r="I16" s="174">
        <v>0.10358565737051792</v>
      </c>
      <c r="J16" s="175">
        <v>502</v>
      </c>
      <c r="K16" s="172">
        <v>421</v>
      </c>
      <c r="L16" s="176">
        <v>0.8386454183266934</v>
      </c>
      <c r="M16" s="172">
        <f t="shared" si="0"/>
        <v>29</v>
      </c>
      <c r="N16" s="176">
        <f t="shared" si="1"/>
        <v>0.06444444444444444</v>
      </c>
      <c r="O16" s="172">
        <v>81</v>
      </c>
      <c r="P16" s="176">
        <v>0.16135458167330674</v>
      </c>
      <c r="Q16" s="172">
        <v>0</v>
      </c>
      <c r="R16" s="177">
        <v>0</v>
      </c>
      <c r="S16" s="178">
        <v>502</v>
      </c>
      <c r="T16" s="172">
        <v>394</v>
      </c>
      <c r="U16" s="179">
        <v>0.785</v>
      </c>
      <c r="V16" s="172">
        <f>K16-T16</f>
        <v>27</v>
      </c>
      <c r="W16" s="179">
        <f t="shared" si="3"/>
        <v>0.06413301662707839</v>
      </c>
      <c r="X16" s="172">
        <v>108</v>
      </c>
      <c r="Y16" s="179">
        <v>0.215</v>
      </c>
      <c r="Z16" s="172">
        <v>0</v>
      </c>
      <c r="AA16" s="180">
        <v>0</v>
      </c>
    </row>
    <row r="17" spans="1:27" ht="15" customHeight="1">
      <c r="A17" s="336"/>
      <c r="B17" s="263">
        <v>2012</v>
      </c>
      <c r="C17" s="234">
        <v>493</v>
      </c>
      <c r="D17" s="172">
        <v>448</v>
      </c>
      <c r="E17" s="173">
        <v>0.9087221095334685</v>
      </c>
      <c r="F17" s="172">
        <v>45</v>
      </c>
      <c r="G17" s="173">
        <v>0.09127789046653144</v>
      </c>
      <c r="H17" s="172">
        <v>45</v>
      </c>
      <c r="I17" s="174">
        <v>0.09127789046653144</v>
      </c>
      <c r="J17" s="175">
        <v>493</v>
      </c>
      <c r="K17" s="172">
        <v>408</v>
      </c>
      <c r="L17" s="176">
        <v>0.828</v>
      </c>
      <c r="M17" s="172">
        <f t="shared" si="0"/>
        <v>40</v>
      </c>
      <c r="N17" s="176">
        <f t="shared" si="1"/>
        <v>0.08928571428571429</v>
      </c>
      <c r="O17" s="172">
        <f>J17-K17</f>
        <v>85</v>
      </c>
      <c r="P17" s="176">
        <v>0.172</v>
      </c>
      <c r="Q17" s="172">
        <v>0</v>
      </c>
      <c r="R17" s="177">
        <v>0</v>
      </c>
      <c r="S17" s="178">
        <v>493</v>
      </c>
      <c r="T17" s="172"/>
      <c r="U17" s="179"/>
      <c r="V17" s="172"/>
      <c r="W17" s="179"/>
      <c r="X17" s="172"/>
      <c r="Y17" s="179"/>
      <c r="Z17" s="172">
        <v>493</v>
      </c>
      <c r="AA17" s="180">
        <v>1</v>
      </c>
    </row>
    <row r="18" spans="1:27" ht="15" customHeight="1" thickBot="1">
      <c r="A18" s="336"/>
      <c r="B18" s="270">
        <v>2013</v>
      </c>
      <c r="C18" s="181">
        <v>494</v>
      </c>
      <c r="D18" s="182">
        <v>463</v>
      </c>
      <c r="E18" s="183">
        <v>0.937</v>
      </c>
      <c r="F18" s="182"/>
      <c r="G18" s="183"/>
      <c r="H18" s="182"/>
      <c r="I18" s="184"/>
      <c r="J18" s="185"/>
      <c r="K18" s="182"/>
      <c r="L18" s="186"/>
      <c r="M18" s="182"/>
      <c r="N18" s="186"/>
      <c r="O18" s="182"/>
      <c r="P18" s="186"/>
      <c r="Q18" s="182"/>
      <c r="R18" s="187"/>
      <c r="S18" s="188"/>
      <c r="T18" s="182"/>
      <c r="U18" s="189"/>
      <c r="V18" s="182"/>
      <c r="W18" s="189"/>
      <c r="X18" s="182"/>
      <c r="Y18" s="189"/>
      <c r="Z18" s="182"/>
      <c r="AA18" s="190"/>
    </row>
    <row r="19" spans="1:27" ht="15" customHeight="1" thickBot="1" thickTop="1">
      <c r="A19" s="367" t="s">
        <v>77</v>
      </c>
      <c r="B19" s="368"/>
      <c r="C19" s="134"/>
      <c r="D19" s="135"/>
      <c r="E19" s="235">
        <f>AVERAGE(E5:E18)</f>
        <v>0.883105409532212</v>
      </c>
      <c r="F19" s="135"/>
      <c r="G19" s="235">
        <f>AVERAGE(G5:G17)</f>
        <v>0.12104032819607936</v>
      </c>
      <c r="H19" s="135"/>
      <c r="I19" s="236">
        <f>AVERAGE(I5:I17)</f>
        <v>0.12104032819607936</v>
      </c>
      <c r="J19" s="138"/>
      <c r="K19" s="139"/>
      <c r="L19" s="235">
        <f>AVERAGE(L5:L17)</f>
        <v>0.78832549998811</v>
      </c>
      <c r="M19" s="135"/>
      <c r="N19" s="235">
        <f>AVERAGE(N5:N17)</f>
        <v>0.10347591971000515</v>
      </c>
      <c r="O19" s="135"/>
      <c r="P19" s="235">
        <f>AVERAGE(P5:P17)</f>
        <v>0.21167450001189006</v>
      </c>
      <c r="Q19" s="135"/>
      <c r="R19" s="140"/>
      <c r="S19" s="237"/>
      <c r="T19" s="135"/>
      <c r="U19" s="235">
        <f>AVERAGE(U5:U16)</f>
        <v>0.7225419230763207</v>
      </c>
      <c r="V19" s="135"/>
      <c r="W19" s="235">
        <f>AVERAGE(W5:W16)</f>
        <v>0.07968898850147699</v>
      </c>
      <c r="X19" s="135"/>
      <c r="Y19" s="235">
        <f>AVERAGE(Y5:Y16)</f>
        <v>0.27745807692367946</v>
      </c>
      <c r="Z19" s="135"/>
      <c r="AA19" s="148"/>
    </row>
    <row r="20" spans="1:27" ht="15" customHeight="1" thickBot="1" thickTop="1">
      <c r="A20" s="332" t="s">
        <v>71</v>
      </c>
      <c r="B20" s="333"/>
      <c r="C20" s="80"/>
      <c r="D20" s="74"/>
      <c r="E20" s="195">
        <f>_xlfn.STDEV.P(E5:E18)</f>
        <v>0.028652545321347377</v>
      </c>
      <c r="F20" s="74"/>
      <c r="G20" s="195">
        <f>_xlfn.STDEV.P(G5:G17)</f>
        <v>0.025367297586190357</v>
      </c>
      <c r="H20" s="74"/>
      <c r="I20" s="196">
        <f>_xlfn.STDEV.P(I5:I17)</f>
        <v>0.025367297586190357</v>
      </c>
      <c r="J20" s="73"/>
      <c r="K20" s="74"/>
      <c r="L20" s="195">
        <f>_xlfn.STDEV.P(L5:L17)</f>
        <v>0.03827324972094132</v>
      </c>
      <c r="M20" s="74"/>
      <c r="N20" s="195">
        <f>_xlfn.STDEV.P(N5:N17)</f>
        <v>0.02598610224648203</v>
      </c>
      <c r="O20" s="74"/>
      <c r="P20" s="195">
        <f>_xlfn.STDEV.P(P5:P17)</f>
        <v>0.038273249720941316</v>
      </c>
      <c r="Q20" s="74"/>
      <c r="R20" s="77"/>
      <c r="S20" s="197"/>
      <c r="T20" s="74"/>
      <c r="U20" s="195">
        <f>_xlfn.STDEV.P(U5:U16)</f>
        <v>0.04062759485131765</v>
      </c>
      <c r="V20" s="74"/>
      <c r="W20" s="195">
        <f>_xlfn.STDEV.P(W5:W16)</f>
        <v>0.021934609794948174</v>
      </c>
      <c r="X20" s="74"/>
      <c r="Y20" s="195">
        <f>_xlfn.STDEV.P(Y5:Y16)</f>
        <v>0.04062759485131722</v>
      </c>
      <c r="Z20" s="74"/>
      <c r="AA20" s="149"/>
    </row>
    <row r="21" spans="1:27" ht="15" customHeight="1" thickBot="1" thickTop="1">
      <c r="A21" s="363" t="s">
        <v>75</v>
      </c>
      <c r="B21" s="364"/>
      <c r="C21" s="60"/>
      <c r="D21" s="44"/>
      <c r="E21" s="231">
        <f>(E18-E5)/($B$18-$B$5)</f>
        <v>0.007196597922625323</v>
      </c>
      <c r="F21" s="44"/>
      <c r="G21" s="231">
        <f>SLOPE(G5:G17,$B$5:$B$17)</f>
        <v>-0.0018940164380273259</v>
      </c>
      <c r="H21" s="44"/>
      <c r="I21" s="232">
        <f>SLOPE(I5:I17,$B$5:$B$17)</f>
        <v>-0.0018940164380273259</v>
      </c>
      <c r="J21" s="70"/>
      <c r="K21" s="69"/>
      <c r="L21" s="231">
        <f>(L17-L5)/($B$17-$B$5)</f>
        <v>0.0045838225701239355</v>
      </c>
      <c r="M21" s="69"/>
      <c r="N21" s="231">
        <f>(N17-N5)/($B$17-$B$5)</f>
        <v>0.00047991934592862714</v>
      </c>
      <c r="O21" s="69"/>
      <c r="P21" s="231">
        <f>(P17-P5)/($B$17-$B$5)</f>
        <v>-0.004583822570123942</v>
      </c>
      <c r="Q21" s="69"/>
      <c r="R21" s="71"/>
      <c r="S21" s="238"/>
      <c r="T21" s="69"/>
      <c r="U21" s="231">
        <f>(U16-U5)/($B$16-$B$5)</f>
        <v>0.006072762853584773</v>
      </c>
      <c r="V21" s="69"/>
      <c r="W21" s="231">
        <f>(W16-W5)/($B$16-$B$5)</f>
        <v>-0.0006139144838444274</v>
      </c>
      <c r="X21" s="69"/>
      <c r="Y21" s="231">
        <f>(Y16-Y5)/($B$16-$B$5)</f>
        <v>-0.00607276285358477</v>
      </c>
      <c r="Z21" s="69"/>
      <c r="AA21" s="153"/>
    </row>
    <row r="22" spans="1:27" ht="15" customHeight="1" thickTop="1">
      <c r="A22" s="336" t="s">
        <v>20</v>
      </c>
      <c r="B22" s="272" t="s">
        <v>1</v>
      </c>
      <c r="C22" s="239">
        <v>44</v>
      </c>
      <c r="D22" s="201">
        <v>31</v>
      </c>
      <c r="E22" s="202">
        <v>0.7045454545454546</v>
      </c>
      <c r="F22" s="201">
        <v>13</v>
      </c>
      <c r="G22" s="202">
        <v>0.29545454545454547</v>
      </c>
      <c r="H22" s="201">
        <v>13</v>
      </c>
      <c r="I22" s="203">
        <v>0.29545454545454547</v>
      </c>
      <c r="J22" s="240">
        <v>44</v>
      </c>
      <c r="K22" s="30">
        <v>32</v>
      </c>
      <c r="L22" s="241">
        <v>0.7272727272727273</v>
      </c>
      <c r="M22" s="30">
        <f>D22-K22</f>
        <v>-1</v>
      </c>
      <c r="N22" s="241">
        <f aca="true" t="shared" si="4" ref="N22:N85">M22/D22</f>
        <v>-0.03225806451612903</v>
      </c>
      <c r="O22" s="30">
        <v>12</v>
      </c>
      <c r="P22" s="241">
        <v>0.2727272727272727</v>
      </c>
      <c r="Q22" s="30">
        <v>0</v>
      </c>
      <c r="R22" s="242">
        <v>0</v>
      </c>
      <c r="S22" s="243">
        <v>44</v>
      </c>
      <c r="T22" s="30">
        <v>29</v>
      </c>
      <c r="U22" s="244">
        <v>0.6590909090909091</v>
      </c>
      <c r="V22" s="30">
        <f t="shared" si="2"/>
        <v>3</v>
      </c>
      <c r="W22" s="244">
        <f>V22/K22</f>
        <v>0.09375</v>
      </c>
      <c r="X22" s="30">
        <v>15</v>
      </c>
      <c r="Y22" s="244">
        <v>0.34090909090909094</v>
      </c>
      <c r="Z22" s="30">
        <v>0</v>
      </c>
      <c r="AA22" s="245">
        <v>0</v>
      </c>
    </row>
    <row r="23" spans="1:27" ht="15" customHeight="1">
      <c r="A23" s="336"/>
      <c r="B23" s="262" t="s">
        <v>2</v>
      </c>
      <c r="C23" s="234">
        <v>28</v>
      </c>
      <c r="D23" s="172">
        <v>24</v>
      </c>
      <c r="E23" s="173">
        <v>0.8571428571428571</v>
      </c>
      <c r="F23" s="172">
        <v>4</v>
      </c>
      <c r="G23" s="173">
        <v>0.14285714285714288</v>
      </c>
      <c r="H23" s="172">
        <v>4</v>
      </c>
      <c r="I23" s="174">
        <v>0.14285714285714288</v>
      </c>
      <c r="J23" s="175">
        <v>28</v>
      </c>
      <c r="K23" s="3">
        <v>22</v>
      </c>
      <c r="L23" s="176">
        <v>0.7857142857142857</v>
      </c>
      <c r="M23" s="3">
        <f aca="true" t="shared" si="5" ref="M23:M34">D23-K23</f>
        <v>2</v>
      </c>
      <c r="N23" s="176">
        <f t="shared" si="4"/>
        <v>0.08333333333333333</v>
      </c>
      <c r="O23" s="3">
        <v>6</v>
      </c>
      <c r="P23" s="176">
        <v>0.21428571428571427</v>
      </c>
      <c r="Q23" s="3">
        <v>0</v>
      </c>
      <c r="R23" s="177">
        <v>0</v>
      </c>
      <c r="S23" s="178">
        <v>28</v>
      </c>
      <c r="T23" s="3">
        <v>20</v>
      </c>
      <c r="U23" s="179">
        <v>0.7142857142857143</v>
      </c>
      <c r="V23" s="3">
        <f t="shared" si="2"/>
        <v>2</v>
      </c>
      <c r="W23" s="179">
        <f aca="true" t="shared" si="6" ref="W23:W101">V23/K23</f>
        <v>0.09090909090909091</v>
      </c>
      <c r="X23" s="3">
        <v>8</v>
      </c>
      <c r="Y23" s="179">
        <v>0.28571428571428575</v>
      </c>
      <c r="Z23" s="3">
        <v>0</v>
      </c>
      <c r="AA23" s="180">
        <v>0</v>
      </c>
    </row>
    <row r="24" spans="1:27" ht="15" customHeight="1">
      <c r="A24" s="336"/>
      <c r="B24" s="262" t="s">
        <v>3</v>
      </c>
      <c r="C24" s="234">
        <v>31</v>
      </c>
      <c r="D24" s="172">
        <v>30</v>
      </c>
      <c r="E24" s="173">
        <v>0.967741935483871</v>
      </c>
      <c r="F24" s="172">
        <v>1</v>
      </c>
      <c r="G24" s="173">
        <v>0.03225806451612903</v>
      </c>
      <c r="H24" s="172">
        <v>1</v>
      </c>
      <c r="I24" s="174">
        <v>0.03225806451612903</v>
      </c>
      <c r="J24" s="175">
        <v>31</v>
      </c>
      <c r="K24" s="3">
        <v>26</v>
      </c>
      <c r="L24" s="176">
        <v>0.8387096774193549</v>
      </c>
      <c r="M24" s="3">
        <f t="shared" si="5"/>
        <v>4</v>
      </c>
      <c r="N24" s="176">
        <f t="shared" si="4"/>
        <v>0.13333333333333333</v>
      </c>
      <c r="O24" s="3">
        <v>5</v>
      </c>
      <c r="P24" s="176">
        <v>0.16129032258064516</v>
      </c>
      <c r="Q24" s="3">
        <v>0</v>
      </c>
      <c r="R24" s="177">
        <v>0</v>
      </c>
      <c r="S24" s="178">
        <v>31</v>
      </c>
      <c r="T24" s="3">
        <v>21</v>
      </c>
      <c r="U24" s="179">
        <v>0.6774193548387096</v>
      </c>
      <c r="V24" s="3">
        <f t="shared" si="2"/>
        <v>5</v>
      </c>
      <c r="W24" s="179">
        <f t="shared" si="6"/>
        <v>0.19230769230769232</v>
      </c>
      <c r="X24" s="3">
        <v>10</v>
      </c>
      <c r="Y24" s="179">
        <v>0.3225806451612903</v>
      </c>
      <c r="Z24" s="3">
        <v>0</v>
      </c>
      <c r="AA24" s="180">
        <v>0</v>
      </c>
    </row>
    <row r="25" spans="1:27" ht="15" customHeight="1">
      <c r="A25" s="336"/>
      <c r="B25" s="262" t="s">
        <v>4</v>
      </c>
      <c r="C25" s="234">
        <v>55</v>
      </c>
      <c r="D25" s="172">
        <v>32</v>
      </c>
      <c r="E25" s="173">
        <v>0.5818181818181818</v>
      </c>
      <c r="F25" s="172">
        <v>23</v>
      </c>
      <c r="G25" s="173">
        <v>0.4181818181818182</v>
      </c>
      <c r="H25" s="172">
        <v>23</v>
      </c>
      <c r="I25" s="174">
        <v>0.4181818181818182</v>
      </c>
      <c r="J25" s="175">
        <v>55</v>
      </c>
      <c r="K25" s="3">
        <v>33</v>
      </c>
      <c r="L25" s="176">
        <v>0.6</v>
      </c>
      <c r="M25" s="3">
        <f t="shared" si="5"/>
        <v>-1</v>
      </c>
      <c r="N25" s="176">
        <f t="shared" si="4"/>
        <v>-0.03125</v>
      </c>
      <c r="O25" s="3">
        <v>22</v>
      </c>
      <c r="P25" s="176">
        <v>0.4</v>
      </c>
      <c r="Q25" s="3">
        <v>0</v>
      </c>
      <c r="R25" s="177">
        <v>0</v>
      </c>
      <c r="S25" s="178">
        <v>55</v>
      </c>
      <c r="T25" s="3">
        <v>29</v>
      </c>
      <c r="U25" s="179">
        <v>0.5272727272727272</v>
      </c>
      <c r="V25" s="3">
        <f t="shared" si="2"/>
        <v>4</v>
      </c>
      <c r="W25" s="179">
        <f t="shared" si="6"/>
        <v>0.12121212121212122</v>
      </c>
      <c r="X25" s="3">
        <v>26</v>
      </c>
      <c r="Y25" s="179">
        <v>0.4727272727272727</v>
      </c>
      <c r="Z25" s="3">
        <v>0</v>
      </c>
      <c r="AA25" s="180">
        <v>0</v>
      </c>
    </row>
    <row r="26" spans="1:27" ht="15" customHeight="1">
      <c r="A26" s="336"/>
      <c r="B26" s="262" t="s">
        <v>5</v>
      </c>
      <c r="C26" s="234">
        <v>56</v>
      </c>
      <c r="D26" s="172">
        <v>44</v>
      </c>
      <c r="E26" s="173">
        <v>0.7857142857142857</v>
      </c>
      <c r="F26" s="172">
        <v>12</v>
      </c>
      <c r="G26" s="173">
        <v>0.21428571428571427</v>
      </c>
      <c r="H26" s="172">
        <v>12</v>
      </c>
      <c r="I26" s="174">
        <v>0.21428571428571427</v>
      </c>
      <c r="J26" s="175">
        <v>56</v>
      </c>
      <c r="K26" s="3">
        <v>37</v>
      </c>
      <c r="L26" s="176">
        <v>0.6607142857142857</v>
      </c>
      <c r="M26" s="3">
        <f t="shared" si="5"/>
        <v>7</v>
      </c>
      <c r="N26" s="176">
        <f t="shared" si="4"/>
        <v>0.1590909090909091</v>
      </c>
      <c r="O26" s="3">
        <v>19</v>
      </c>
      <c r="P26" s="176">
        <v>0.3392857142857143</v>
      </c>
      <c r="Q26" s="3">
        <v>0</v>
      </c>
      <c r="R26" s="177">
        <v>0</v>
      </c>
      <c r="S26" s="178">
        <v>56</v>
      </c>
      <c r="T26" s="3">
        <v>35</v>
      </c>
      <c r="U26" s="179">
        <v>0.625</v>
      </c>
      <c r="V26" s="3">
        <f t="shared" si="2"/>
        <v>2</v>
      </c>
      <c r="W26" s="179">
        <f t="shared" si="6"/>
        <v>0.05405405405405406</v>
      </c>
      <c r="X26" s="3">
        <v>21</v>
      </c>
      <c r="Y26" s="179">
        <v>0.375</v>
      </c>
      <c r="Z26" s="3">
        <v>0</v>
      </c>
      <c r="AA26" s="180">
        <v>0</v>
      </c>
    </row>
    <row r="27" spans="1:27" ht="15" customHeight="1">
      <c r="A27" s="336"/>
      <c r="B27" s="262" t="s">
        <v>6</v>
      </c>
      <c r="C27" s="234">
        <v>43</v>
      </c>
      <c r="D27" s="172">
        <v>36</v>
      </c>
      <c r="E27" s="173">
        <v>0.8372093023255814</v>
      </c>
      <c r="F27" s="172">
        <v>7</v>
      </c>
      <c r="G27" s="173">
        <v>0.16279069767441862</v>
      </c>
      <c r="H27" s="172">
        <v>7</v>
      </c>
      <c r="I27" s="174">
        <v>0.16279069767441862</v>
      </c>
      <c r="J27" s="175">
        <v>43</v>
      </c>
      <c r="K27" s="3">
        <v>36</v>
      </c>
      <c r="L27" s="176">
        <v>0.8372093023255814</v>
      </c>
      <c r="M27" s="3">
        <f t="shared" si="5"/>
        <v>0</v>
      </c>
      <c r="N27" s="176">
        <f t="shared" si="4"/>
        <v>0</v>
      </c>
      <c r="O27" s="3">
        <v>7</v>
      </c>
      <c r="P27" s="176">
        <v>0.16279069767441862</v>
      </c>
      <c r="Q27" s="3">
        <v>0</v>
      </c>
      <c r="R27" s="177">
        <v>0</v>
      </c>
      <c r="S27" s="178">
        <v>43</v>
      </c>
      <c r="T27" s="3">
        <v>31</v>
      </c>
      <c r="U27" s="179">
        <v>0.7209302325581395</v>
      </c>
      <c r="V27" s="3">
        <f t="shared" si="2"/>
        <v>5</v>
      </c>
      <c r="W27" s="179">
        <f t="shared" si="6"/>
        <v>0.1388888888888889</v>
      </c>
      <c r="X27" s="3">
        <v>12</v>
      </c>
      <c r="Y27" s="179">
        <v>0.27906976744186046</v>
      </c>
      <c r="Z27" s="3">
        <v>0</v>
      </c>
      <c r="AA27" s="180">
        <v>0</v>
      </c>
    </row>
    <row r="28" spans="1:27" ht="15" customHeight="1">
      <c r="A28" s="336"/>
      <c r="B28" s="262" t="s">
        <v>7</v>
      </c>
      <c r="C28" s="234">
        <v>64</v>
      </c>
      <c r="D28" s="172">
        <v>54</v>
      </c>
      <c r="E28" s="173">
        <v>0.84375</v>
      </c>
      <c r="F28" s="172">
        <v>10</v>
      </c>
      <c r="G28" s="173">
        <v>0.15625</v>
      </c>
      <c r="H28" s="172">
        <v>10</v>
      </c>
      <c r="I28" s="174">
        <v>0.15625</v>
      </c>
      <c r="J28" s="175">
        <v>64</v>
      </c>
      <c r="K28" s="3">
        <v>46</v>
      </c>
      <c r="L28" s="176">
        <v>0.71875</v>
      </c>
      <c r="M28" s="3">
        <f t="shared" si="5"/>
        <v>8</v>
      </c>
      <c r="N28" s="176">
        <f t="shared" si="4"/>
        <v>0.14814814814814814</v>
      </c>
      <c r="O28" s="3">
        <v>18</v>
      </c>
      <c r="P28" s="176">
        <v>0.28125</v>
      </c>
      <c r="Q28" s="3">
        <v>0</v>
      </c>
      <c r="R28" s="177">
        <v>0</v>
      </c>
      <c r="S28" s="178">
        <v>64</v>
      </c>
      <c r="T28" s="3">
        <v>44</v>
      </c>
      <c r="U28" s="179">
        <v>0.6875</v>
      </c>
      <c r="V28" s="3">
        <f t="shared" si="2"/>
        <v>2</v>
      </c>
      <c r="W28" s="179">
        <f t="shared" si="6"/>
        <v>0.043478260869565216</v>
      </c>
      <c r="X28" s="3">
        <v>20</v>
      </c>
      <c r="Y28" s="179">
        <v>0.3125</v>
      </c>
      <c r="Z28" s="3">
        <v>0</v>
      </c>
      <c r="AA28" s="180">
        <v>0</v>
      </c>
    </row>
    <row r="29" spans="1:27" ht="15" customHeight="1">
      <c r="A29" s="336"/>
      <c r="B29" s="263">
        <v>2007</v>
      </c>
      <c r="C29" s="234">
        <v>89</v>
      </c>
      <c r="D29" s="172">
        <v>79</v>
      </c>
      <c r="E29" s="173">
        <v>0.8876404494382022</v>
      </c>
      <c r="F29" s="172">
        <v>10</v>
      </c>
      <c r="G29" s="173">
        <v>0.11235955056179775</v>
      </c>
      <c r="H29" s="172">
        <v>10</v>
      </c>
      <c r="I29" s="174">
        <v>0.11235955056179775</v>
      </c>
      <c r="J29" s="175">
        <v>89</v>
      </c>
      <c r="K29" s="3">
        <v>71</v>
      </c>
      <c r="L29" s="176">
        <v>0.797752808988764</v>
      </c>
      <c r="M29" s="3">
        <f t="shared" si="5"/>
        <v>8</v>
      </c>
      <c r="N29" s="176">
        <f t="shared" si="4"/>
        <v>0.10126582278481013</v>
      </c>
      <c r="O29" s="3">
        <v>18</v>
      </c>
      <c r="P29" s="176">
        <v>0.20224719101123592</v>
      </c>
      <c r="Q29" s="3">
        <v>0</v>
      </c>
      <c r="R29" s="177">
        <v>0</v>
      </c>
      <c r="S29" s="178">
        <v>89</v>
      </c>
      <c r="T29" s="3">
        <v>59</v>
      </c>
      <c r="U29" s="179">
        <v>0.6629213483146067</v>
      </c>
      <c r="V29" s="3">
        <f t="shared" si="2"/>
        <v>12</v>
      </c>
      <c r="W29" s="179">
        <f t="shared" si="6"/>
        <v>0.16901408450704225</v>
      </c>
      <c r="X29" s="3">
        <v>30</v>
      </c>
      <c r="Y29" s="179">
        <v>0.3370786516853933</v>
      </c>
      <c r="Z29" s="3">
        <v>0</v>
      </c>
      <c r="AA29" s="180">
        <v>0</v>
      </c>
    </row>
    <row r="30" spans="1:27" ht="15" customHeight="1">
      <c r="A30" s="336"/>
      <c r="B30" s="263">
        <v>2008</v>
      </c>
      <c r="C30" s="234">
        <v>83</v>
      </c>
      <c r="D30" s="172">
        <v>75</v>
      </c>
      <c r="E30" s="173">
        <v>0.9036144578313254</v>
      </c>
      <c r="F30" s="172">
        <v>8</v>
      </c>
      <c r="G30" s="173">
        <v>0.0963855421686747</v>
      </c>
      <c r="H30" s="172">
        <v>8</v>
      </c>
      <c r="I30" s="174">
        <v>0.0963855421686747</v>
      </c>
      <c r="J30" s="175">
        <v>83</v>
      </c>
      <c r="K30" s="3">
        <v>63</v>
      </c>
      <c r="L30" s="176">
        <v>0.7590361445783133</v>
      </c>
      <c r="M30" s="3">
        <f t="shared" si="5"/>
        <v>12</v>
      </c>
      <c r="N30" s="176">
        <f t="shared" si="4"/>
        <v>0.16</v>
      </c>
      <c r="O30" s="3">
        <v>20</v>
      </c>
      <c r="P30" s="176">
        <v>0.24096385542168675</v>
      </c>
      <c r="Q30" s="3">
        <v>0</v>
      </c>
      <c r="R30" s="177">
        <v>0</v>
      </c>
      <c r="S30" s="178">
        <v>83</v>
      </c>
      <c r="T30" s="3">
        <v>58</v>
      </c>
      <c r="U30" s="179">
        <v>0.6987951807228916</v>
      </c>
      <c r="V30" s="3">
        <f t="shared" si="2"/>
        <v>5</v>
      </c>
      <c r="W30" s="179">
        <f t="shared" si="6"/>
        <v>0.07936507936507936</v>
      </c>
      <c r="X30" s="3">
        <v>25</v>
      </c>
      <c r="Y30" s="179">
        <v>0.30120481927710846</v>
      </c>
      <c r="Z30" s="3">
        <v>0</v>
      </c>
      <c r="AA30" s="180">
        <v>0</v>
      </c>
    </row>
    <row r="31" spans="1:27" ht="15" customHeight="1">
      <c r="A31" s="336"/>
      <c r="B31" s="263">
        <v>2009</v>
      </c>
      <c r="C31" s="234">
        <v>87</v>
      </c>
      <c r="D31" s="172">
        <v>71</v>
      </c>
      <c r="E31" s="173">
        <v>0.8160919540229885</v>
      </c>
      <c r="F31" s="172">
        <v>16</v>
      </c>
      <c r="G31" s="173">
        <v>0.1839080459770115</v>
      </c>
      <c r="H31" s="172">
        <v>16</v>
      </c>
      <c r="I31" s="174">
        <v>0.1839080459770115</v>
      </c>
      <c r="J31" s="175">
        <v>87</v>
      </c>
      <c r="K31" s="3">
        <v>57</v>
      </c>
      <c r="L31" s="176">
        <v>0.6551724137931035</v>
      </c>
      <c r="M31" s="3">
        <f t="shared" si="5"/>
        <v>14</v>
      </c>
      <c r="N31" s="176">
        <f t="shared" si="4"/>
        <v>0.19718309859154928</v>
      </c>
      <c r="O31" s="3">
        <v>30</v>
      </c>
      <c r="P31" s="176">
        <v>0.3448275862068966</v>
      </c>
      <c r="Q31" s="3">
        <v>0</v>
      </c>
      <c r="R31" s="177">
        <v>0</v>
      </c>
      <c r="S31" s="178">
        <v>87</v>
      </c>
      <c r="T31" s="3">
        <v>57</v>
      </c>
      <c r="U31" s="179">
        <v>0.6551724137931035</v>
      </c>
      <c r="V31" s="3">
        <f t="shared" si="2"/>
        <v>0</v>
      </c>
      <c r="W31" s="179">
        <f t="shared" si="6"/>
        <v>0</v>
      </c>
      <c r="X31" s="3">
        <v>30</v>
      </c>
      <c r="Y31" s="179">
        <v>0.3448275862068966</v>
      </c>
      <c r="Z31" s="3">
        <v>0</v>
      </c>
      <c r="AA31" s="180">
        <v>0</v>
      </c>
    </row>
    <row r="32" spans="1:27" ht="15" customHeight="1">
      <c r="A32" s="336"/>
      <c r="B32" s="263">
        <v>2010</v>
      </c>
      <c r="C32" s="234">
        <v>48</v>
      </c>
      <c r="D32" s="172">
        <v>46</v>
      </c>
      <c r="E32" s="173">
        <v>0.9583333333333335</v>
      </c>
      <c r="F32" s="172">
        <v>2</v>
      </c>
      <c r="G32" s="173">
        <v>0.04166666666666666</v>
      </c>
      <c r="H32" s="172">
        <v>2</v>
      </c>
      <c r="I32" s="174">
        <v>0.04166666666666666</v>
      </c>
      <c r="J32" s="175">
        <v>48</v>
      </c>
      <c r="K32" s="3">
        <v>40</v>
      </c>
      <c r="L32" s="176">
        <v>0.8333333333333335</v>
      </c>
      <c r="M32" s="3">
        <f t="shared" si="5"/>
        <v>6</v>
      </c>
      <c r="N32" s="176">
        <f t="shared" si="4"/>
        <v>0.13043478260869565</v>
      </c>
      <c r="O32" s="3">
        <v>8</v>
      </c>
      <c r="P32" s="176">
        <v>0.16666666666666663</v>
      </c>
      <c r="Q32" s="3">
        <v>0</v>
      </c>
      <c r="R32" s="177">
        <v>0</v>
      </c>
      <c r="S32" s="178">
        <v>48</v>
      </c>
      <c r="T32" s="3">
        <v>40</v>
      </c>
      <c r="U32" s="179">
        <v>0.8333333333333335</v>
      </c>
      <c r="V32" s="3">
        <f t="shared" si="2"/>
        <v>0</v>
      </c>
      <c r="W32" s="179">
        <f t="shared" si="6"/>
        <v>0</v>
      </c>
      <c r="X32" s="3">
        <v>8</v>
      </c>
      <c r="Y32" s="179">
        <v>0.16666666666666663</v>
      </c>
      <c r="Z32" s="3">
        <v>0</v>
      </c>
      <c r="AA32" s="180">
        <v>0</v>
      </c>
    </row>
    <row r="33" spans="1:27" ht="15" customHeight="1">
      <c r="A33" s="336"/>
      <c r="B33" s="263">
        <v>2011</v>
      </c>
      <c r="C33" s="234">
        <v>51</v>
      </c>
      <c r="D33" s="172">
        <v>41</v>
      </c>
      <c r="E33" s="173">
        <v>0.803921568627451</v>
      </c>
      <c r="F33" s="172">
        <v>10</v>
      </c>
      <c r="G33" s="173">
        <v>0.19607843137254904</v>
      </c>
      <c r="H33" s="172">
        <v>10</v>
      </c>
      <c r="I33" s="174">
        <v>0.19607843137254904</v>
      </c>
      <c r="J33" s="175">
        <v>51</v>
      </c>
      <c r="K33" s="3">
        <v>41</v>
      </c>
      <c r="L33" s="176">
        <v>0.803921568627451</v>
      </c>
      <c r="M33" s="3">
        <f t="shared" si="5"/>
        <v>0</v>
      </c>
      <c r="N33" s="176">
        <f t="shared" si="4"/>
        <v>0</v>
      </c>
      <c r="O33" s="3">
        <v>10</v>
      </c>
      <c r="P33" s="176">
        <v>0.19607843137254904</v>
      </c>
      <c r="Q33" s="3">
        <v>0</v>
      </c>
      <c r="R33" s="177">
        <v>0</v>
      </c>
      <c r="S33" s="178">
        <v>51</v>
      </c>
      <c r="T33" s="3">
        <v>39</v>
      </c>
      <c r="U33" s="179">
        <v>0.235</v>
      </c>
      <c r="V33" s="3">
        <f t="shared" si="2"/>
        <v>2</v>
      </c>
      <c r="W33" s="179">
        <f t="shared" si="6"/>
        <v>0.04878048780487805</v>
      </c>
      <c r="X33" s="3">
        <v>12</v>
      </c>
      <c r="Y33" s="179">
        <v>0.235</v>
      </c>
      <c r="Z33" s="3">
        <v>0</v>
      </c>
      <c r="AA33" s="180">
        <v>0</v>
      </c>
    </row>
    <row r="34" spans="1:27" ht="15" customHeight="1">
      <c r="A34" s="336"/>
      <c r="B34" s="270">
        <v>2012</v>
      </c>
      <c r="C34" s="181">
        <v>51</v>
      </c>
      <c r="D34" s="182">
        <v>44</v>
      </c>
      <c r="E34" s="183">
        <v>0.8627450980392157</v>
      </c>
      <c r="F34" s="182">
        <v>7</v>
      </c>
      <c r="G34" s="183">
        <v>0.13725490196078433</v>
      </c>
      <c r="H34" s="182">
        <v>7</v>
      </c>
      <c r="I34" s="184">
        <v>0.13725490196078433</v>
      </c>
      <c r="J34" s="185">
        <v>51</v>
      </c>
      <c r="K34" s="91">
        <v>44</v>
      </c>
      <c r="L34" s="186">
        <v>0.863</v>
      </c>
      <c r="M34" s="91">
        <f t="shared" si="5"/>
        <v>0</v>
      </c>
      <c r="N34" s="186">
        <f t="shared" si="4"/>
        <v>0</v>
      </c>
      <c r="O34" s="91">
        <v>7</v>
      </c>
      <c r="P34" s="186">
        <v>0.137</v>
      </c>
      <c r="Q34" s="91">
        <v>0</v>
      </c>
      <c r="R34" s="187">
        <v>0</v>
      </c>
      <c r="S34" s="188">
        <v>51</v>
      </c>
      <c r="T34" s="91"/>
      <c r="U34" s="189"/>
      <c r="V34" s="91"/>
      <c r="W34" s="189"/>
      <c r="X34" s="91"/>
      <c r="Y34" s="189"/>
      <c r="Z34" s="91">
        <v>51</v>
      </c>
      <c r="AA34" s="190">
        <v>1</v>
      </c>
    </row>
    <row r="35" spans="1:27" ht="15" customHeight="1" thickBot="1">
      <c r="A35" s="336"/>
      <c r="B35" s="270">
        <v>2013</v>
      </c>
      <c r="C35" s="181">
        <v>49</v>
      </c>
      <c r="D35" s="182">
        <v>44</v>
      </c>
      <c r="E35" s="183">
        <v>0.898</v>
      </c>
      <c r="F35" s="182"/>
      <c r="G35" s="183"/>
      <c r="H35" s="182"/>
      <c r="I35" s="184"/>
      <c r="J35" s="185"/>
      <c r="K35" s="91"/>
      <c r="L35" s="186"/>
      <c r="M35" s="91"/>
      <c r="N35" s="186"/>
      <c r="O35" s="91"/>
      <c r="P35" s="186"/>
      <c r="Q35" s="91"/>
      <c r="R35" s="187"/>
      <c r="S35" s="188"/>
      <c r="T35" s="91"/>
      <c r="U35" s="189"/>
      <c r="V35" s="91"/>
      <c r="W35" s="189"/>
      <c r="X35" s="91"/>
      <c r="Y35" s="189"/>
      <c r="Z35" s="91"/>
      <c r="AA35" s="190"/>
    </row>
    <row r="36" spans="1:27" ht="15" customHeight="1" thickBot="1" thickTop="1">
      <c r="A36" s="367" t="s">
        <v>77</v>
      </c>
      <c r="B36" s="368"/>
      <c r="C36" s="134"/>
      <c r="D36" s="135"/>
      <c r="E36" s="235">
        <f>AVERAGE(E22:E35)</f>
        <v>0.8363049198801964</v>
      </c>
      <c r="F36" s="135"/>
      <c r="G36" s="235">
        <f>AVERAGE(G22:G34)</f>
        <v>0.16844085551363483</v>
      </c>
      <c r="H36" s="135"/>
      <c r="I36" s="236">
        <f>AVERAGE(I22:I34)</f>
        <v>0.16844085551363483</v>
      </c>
      <c r="J36" s="138"/>
      <c r="K36" s="139"/>
      <c r="L36" s="235">
        <f>AVERAGE(L22:L34)</f>
        <v>0.7600451190590154</v>
      </c>
      <c r="M36" s="135"/>
      <c r="N36" s="235">
        <f>AVERAGE(N22:N34)</f>
        <v>0.08071395102881922</v>
      </c>
      <c r="O36" s="135"/>
      <c r="P36" s="235">
        <f>AVERAGE(P22:P34)</f>
        <v>0.23995488094098463</v>
      </c>
      <c r="Q36" s="135"/>
      <c r="R36" s="140"/>
      <c r="S36" s="237"/>
      <c r="T36" s="135"/>
      <c r="U36" s="235">
        <f>AVERAGE(U22:U33)</f>
        <v>0.6413934345175113</v>
      </c>
      <c r="V36" s="135"/>
      <c r="W36" s="235">
        <f>AVERAGE(W22:W33)</f>
        <v>0.08597997999320102</v>
      </c>
      <c r="X36" s="135"/>
      <c r="Y36" s="235">
        <f>AVERAGE(Y22:Y33)</f>
        <v>0.31443989881582207</v>
      </c>
      <c r="Z36" s="135"/>
      <c r="AA36" s="148"/>
    </row>
    <row r="37" spans="1:27" ht="15" customHeight="1" thickBot="1" thickTop="1">
      <c r="A37" s="332" t="s">
        <v>71</v>
      </c>
      <c r="B37" s="333"/>
      <c r="C37" s="80"/>
      <c r="D37" s="74"/>
      <c r="E37" s="195">
        <f>_xlfn.STDEV.P(E22:E35)</f>
        <v>0.09653610730449395</v>
      </c>
      <c r="F37" s="74"/>
      <c r="G37" s="195">
        <f>_xlfn.STDEV.P(G22:G34)</f>
        <v>0.09859396388331891</v>
      </c>
      <c r="H37" s="74"/>
      <c r="I37" s="196">
        <f>_xlfn.STDEV.P(I22:I34)</f>
        <v>0.09859396388331891</v>
      </c>
      <c r="J37" s="73"/>
      <c r="K37" s="74"/>
      <c r="L37" s="195">
        <f>_xlfn.STDEV.P(L22:L34)</f>
        <v>0.07911962027112884</v>
      </c>
      <c r="M37" s="74"/>
      <c r="N37" s="195">
        <f>_xlfn.STDEV.P(N22:N34)</f>
        <v>0.07896186410267411</v>
      </c>
      <c r="O37" s="74"/>
      <c r="P37" s="195">
        <f>_xlfn.STDEV.P(P22:P34)</f>
        <v>0.07911962027112839</v>
      </c>
      <c r="Q37" s="74"/>
      <c r="R37" s="77"/>
      <c r="S37" s="197"/>
      <c r="T37" s="74"/>
      <c r="U37" s="195">
        <f>_xlfn.STDEV.P(U22:U33)</f>
        <v>0.13982529883086076</v>
      </c>
      <c r="V37" s="74"/>
      <c r="W37" s="195">
        <f>_xlfn.STDEV.P(W22:W33)</f>
        <v>0.05871108967035521</v>
      </c>
      <c r="X37" s="74"/>
      <c r="Y37" s="195">
        <f>_xlfn.STDEV.P(Y22:Y33)</f>
        <v>0.07148892478080007</v>
      </c>
      <c r="Z37" s="74"/>
      <c r="AA37" s="149"/>
    </row>
    <row r="38" spans="1:27" ht="15" customHeight="1" thickBot="1" thickTop="1">
      <c r="A38" s="363" t="s">
        <v>75</v>
      </c>
      <c r="B38" s="364"/>
      <c r="C38" s="60"/>
      <c r="D38" s="44"/>
      <c r="E38" s="231">
        <f>SLOPE(E22:E34,$B$22:$B$34)</f>
        <v>-0.008037544151320304</v>
      </c>
      <c r="F38" s="44"/>
      <c r="G38" s="231">
        <f>SLOPE(G22:G34,$B$22:$B$34)</f>
        <v>0.008037544151320316</v>
      </c>
      <c r="H38" s="44"/>
      <c r="I38" s="232">
        <f>SLOPE(I22:I34,$B$22:$B$34)</f>
        <v>0.008037544151320316</v>
      </c>
      <c r="J38" s="70"/>
      <c r="K38" s="69"/>
      <c r="L38" s="231">
        <f>(L34-L22)/($B$17-$B$5)</f>
        <v>0.011310606060606057</v>
      </c>
      <c r="M38" s="69"/>
      <c r="N38" s="231">
        <f>(N34-N22)/($B$17-$B$5)</f>
        <v>0.0026881720430107525</v>
      </c>
      <c r="O38" s="69"/>
      <c r="P38" s="231">
        <f>(P34-P22)/($B$17-$B$5)</f>
        <v>-0.011310606060606057</v>
      </c>
      <c r="Q38" s="69"/>
      <c r="R38" s="71"/>
      <c r="S38" s="238"/>
      <c r="T38" s="69"/>
      <c r="U38" s="231">
        <f>(U33-U22)/($B$16-$B$5)</f>
        <v>-0.03855371900826446</v>
      </c>
      <c r="V38" s="69"/>
      <c r="W38" s="231">
        <f>(W33-W22)/($B$16-$B$5)</f>
        <v>-0.004088137472283814</v>
      </c>
      <c r="X38" s="69"/>
      <c r="Y38" s="231">
        <f>(Y33-Y22)/($B$16-$B$5)</f>
        <v>-0.009628099173553723</v>
      </c>
      <c r="Z38" s="69"/>
      <c r="AA38" s="153"/>
    </row>
    <row r="39" spans="1:27" ht="15" customHeight="1" thickTop="1">
      <c r="A39" s="336" t="s">
        <v>21</v>
      </c>
      <c r="B39" s="265" t="s">
        <v>1</v>
      </c>
      <c r="C39" s="239">
        <v>156</v>
      </c>
      <c r="D39" s="201">
        <v>140</v>
      </c>
      <c r="E39" s="202">
        <v>0.8974358974358974</v>
      </c>
      <c r="F39" s="201">
        <v>16</v>
      </c>
      <c r="G39" s="202">
        <v>0.10256410256410257</v>
      </c>
      <c r="H39" s="201">
        <v>16</v>
      </c>
      <c r="I39" s="203">
        <v>0.10256410256410257</v>
      </c>
      <c r="J39" s="240">
        <v>156</v>
      </c>
      <c r="K39" s="30">
        <v>131</v>
      </c>
      <c r="L39" s="241">
        <v>0.8397435897435898</v>
      </c>
      <c r="M39" s="30">
        <f aca="true" t="shared" si="7" ref="M39:M51">D39-K39</f>
        <v>9</v>
      </c>
      <c r="N39" s="241">
        <f t="shared" si="4"/>
        <v>0.06428571428571428</v>
      </c>
      <c r="O39" s="30">
        <v>25</v>
      </c>
      <c r="P39" s="241">
        <v>0.16025641025641024</v>
      </c>
      <c r="Q39" s="30">
        <v>0</v>
      </c>
      <c r="R39" s="242">
        <v>0</v>
      </c>
      <c r="S39" s="243">
        <v>156</v>
      </c>
      <c r="T39" s="30">
        <v>125</v>
      </c>
      <c r="U39" s="244">
        <v>0.8012820512820512</v>
      </c>
      <c r="V39" s="30">
        <f t="shared" si="2"/>
        <v>6</v>
      </c>
      <c r="W39" s="244">
        <f t="shared" si="6"/>
        <v>0.04580152671755725</v>
      </c>
      <c r="X39" s="30">
        <v>31</v>
      </c>
      <c r="Y39" s="244">
        <v>0.19871794871794873</v>
      </c>
      <c r="Z39" s="30">
        <v>0</v>
      </c>
      <c r="AA39" s="245">
        <v>0</v>
      </c>
    </row>
    <row r="40" spans="1:27" ht="15" customHeight="1">
      <c r="A40" s="336"/>
      <c r="B40" s="262" t="s">
        <v>2</v>
      </c>
      <c r="C40" s="234">
        <v>164</v>
      </c>
      <c r="D40" s="172">
        <v>146</v>
      </c>
      <c r="E40" s="173">
        <v>0.8902439024390244</v>
      </c>
      <c r="F40" s="172">
        <v>18</v>
      </c>
      <c r="G40" s="173">
        <v>0.10975609756097562</v>
      </c>
      <c r="H40" s="172">
        <v>18</v>
      </c>
      <c r="I40" s="174">
        <v>0.10975609756097562</v>
      </c>
      <c r="J40" s="175">
        <v>164</v>
      </c>
      <c r="K40" s="3">
        <v>129</v>
      </c>
      <c r="L40" s="176">
        <v>0.7865853658536586</v>
      </c>
      <c r="M40" s="3">
        <f t="shared" si="7"/>
        <v>17</v>
      </c>
      <c r="N40" s="176">
        <f t="shared" si="4"/>
        <v>0.11643835616438356</v>
      </c>
      <c r="O40" s="3">
        <v>35</v>
      </c>
      <c r="P40" s="176">
        <v>0.21341463414634146</v>
      </c>
      <c r="Q40" s="3">
        <v>0</v>
      </c>
      <c r="R40" s="177">
        <v>0</v>
      </c>
      <c r="S40" s="178">
        <v>164</v>
      </c>
      <c r="T40" s="3">
        <v>117</v>
      </c>
      <c r="U40" s="179">
        <v>0.7134146341463414</v>
      </c>
      <c r="V40" s="3">
        <f t="shared" si="2"/>
        <v>12</v>
      </c>
      <c r="W40" s="179">
        <f t="shared" si="6"/>
        <v>0.09302325581395349</v>
      </c>
      <c r="X40" s="3">
        <v>47</v>
      </c>
      <c r="Y40" s="179">
        <v>0.28658536585365857</v>
      </c>
      <c r="Z40" s="3">
        <v>0</v>
      </c>
      <c r="AA40" s="180">
        <v>0</v>
      </c>
    </row>
    <row r="41" spans="1:27" ht="15" customHeight="1">
      <c r="A41" s="336"/>
      <c r="B41" s="262" t="s">
        <v>3</v>
      </c>
      <c r="C41" s="234">
        <v>167</v>
      </c>
      <c r="D41" s="172">
        <v>152</v>
      </c>
      <c r="E41" s="173">
        <v>0.9101796407185628</v>
      </c>
      <c r="F41" s="172">
        <v>15</v>
      </c>
      <c r="G41" s="173">
        <v>0.08982035928143713</v>
      </c>
      <c r="H41" s="172">
        <v>15</v>
      </c>
      <c r="I41" s="174">
        <v>0.08982035928143713</v>
      </c>
      <c r="J41" s="175">
        <v>167</v>
      </c>
      <c r="K41" s="3">
        <v>147</v>
      </c>
      <c r="L41" s="176">
        <v>0.8802395209580838</v>
      </c>
      <c r="M41" s="3">
        <f t="shared" si="7"/>
        <v>5</v>
      </c>
      <c r="N41" s="176">
        <f t="shared" si="4"/>
        <v>0.03289473684210526</v>
      </c>
      <c r="O41" s="3">
        <v>20</v>
      </c>
      <c r="P41" s="176">
        <v>0.11976047904191617</v>
      </c>
      <c r="Q41" s="3">
        <v>0</v>
      </c>
      <c r="R41" s="177">
        <v>0</v>
      </c>
      <c r="S41" s="178">
        <v>167</v>
      </c>
      <c r="T41" s="3">
        <v>135</v>
      </c>
      <c r="U41" s="179">
        <v>0.8083832335329342</v>
      </c>
      <c r="V41" s="3">
        <f t="shared" si="2"/>
        <v>12</v>
      </c>
      <c r="W41" s="179">
        <f t="shared" si="6"/>
        <v>0.08163265306122448</v>
      </c>
      <c r="X41" s="3">
        <v>32</v>
      </c>
      <c r="Y41" s="179">
        <v>0.19161676646706585</v>
      </c>
      <c r="Z41" s="3">
        <v>0</v>
      </c>
      <c r="AA41" s="180">
        <v>0</v>
      </c>
    </row>
    <row r="42" spans="1:27" ht="15" customHeight="1">
      <c r="A42" s="336"/>
      <c r="B42" s="262" t="s">
        <v>4</v>
      </c>
      <c r="C42" s="234">
        <v>179</v>
      </c>
      <c r="D42" s="172">
        <v>164</v>
      </c>
      <c r="E42" s="173">
        <v>0.9162011173184358</v>
      </c>
      <c r="F42" s="172">
        <v>15</v>
      </c>
      <c r="G42" s="173">
        <v>0.08379888268156424</v>
      </c>
      <c r="H42" s="172">
        <v>15</v>
      </c>
      <c r="I42" s="174">
        <v>0.08379888268156424</v>
      </c>
      <c r="J42" s="175">
        <v>179</v>
      </c>
      <c r="K42" s="3">
        <v>157</v>
      </c>
      <c r="L42" s="176">
        <v>0.8770949720670391</v>
      </c>
      <c r="M42" s="3">
        <f t="shared" si="7"/>
        <v>7</v>
      </c>
      <c r="N42" s="176">
        <f t="shared" si="4"/>
        <v>0.042682926829268296</v>
      </c>
      <c r="O42" s="3">
        <v>22</v>
      </c>
      <c r="P42" s="176">
        <v>0.1229050279329609</v>
      </c>
      <c r="Q42" s="3">
        <v>0</v>
      </c>
      <c r="R42" s="177">
        <v>0</v>
      </c>
      <c r="S42" s="178">
        <v>179</v>
      </c>
      <c r="T42" s="3">
        <v>147</v>
      </c>
      <c r="U42" s="179">
        <v>0.8212290502793296</v>
      </c>
      <c r="V42" s="3">
        <f t="shared" si="2"/>
        <v>10</v>
      </c>
      <c r="W42" s="179">
        <f t="shared" si="6"/>
        <v>0.06369426751592357</v>
      </c>
      <c r="X42" s="3">
        <v>32</v>
      </c>
      <c r="Y42" s="179">
        <v>0.17877094972067037</v>
      </c>
      <c r="Z42" s="3">
        <v>0</v>
      </c>
      <c r="AA42" s="180">
        <v>0</v>
      </c>
    </row>
    <row r="43" spans="1:27" ht="15" customHeight="1">
      <c r="A43" s="336"/>
      <c r="B43" s="262" t="s">
        <v>5</v>
      </c>
      <c r="C43" s="234">
        <v>164</v>
      </c>
      <c r="D43" s="172">
        <v>146</v>
      </c>
      <c r="E43" s="173">
        <v>0.8902439024390244</v>
      </c>
      <c r="F43" s="172">
        <v>18</v>
      </c>
      <c r="G43" s="173">
        <v>0.10975609756097562</v>
      </c>
      <c r="H43" s="172">
        <v>18</v>
      </c>
      <c r="I43" s="174">
        <v>0.10975609756097562</v>
      </c>
      <c r="J43" s="175">
        <v>164</v>
      </c>
      <c r="K43" s="3">
        <v>139</v>
      </c>
      <c r="L43" s="176">
        <v>0.8475609756097561</v>
      </c>
      <c r="M43" s="3">
        <f t="shared" si="7"/>
        <v>7</v>
      </c>
      <c r="N43" s="176">
        <f t="shared" si="4"/>
        <v>0.04794520547945205</v>
      </c>
      <c r="O43" s="3">
        <v>25</v>
      </c>
      <c r="P43" s="176">
        <v>0.1524390243902439</v>
      </c>
      <c r="Q43" s="3">
        <v>0</v>
      </c>
      <c r="R43" s="177">
        <v>0</v>
      </c>
      <c r="S43" s="178">
        <v>164</v>
      </c>
      <c r="T43" s="3">
        <v>132</v>
      </c>
      <c r="U43" s="179">
        <v>0.8048780487804877</v>
      </c>
      <c r="V43" s="3">
        <f t="shared" si="2"/>
        <v>7</v>
      </c>
      <c r="W43" s="179">
        <f t="shared" si="6"/>
        <v>0.050359712230215826</v>
      </c>
      <c r="X43" s="3">
        <v>32</v>
      </c>
      <c r="Y43" s="179">
        <v>0.1951219512195122</v>
      </c>
      <c r="Z43" s="3">
        <v>0</v>
      </c>
      <c r="AA43" s="180">
        <v>0</v>
      </c>
    </row>
    <row r="44" spans="1:27" ht="15" customHeight="1">
      <c r="A44" s="336"/>
      <c r="B44" s="262" t="s">
        <v>6</v>
      </c>
      <c r="C44" s="234">
        <v>188</v>
      </c>
      <c r="D44" s="172">
        <v>168</v>
      </c>
      <c r="E44" s="173">
        <v>0.8936170212765957</v>
      </c>
      <c r="F44" s="172">
        <v>20</v>
      </c>
      <c r="G44" s="173">
        <v>0.10638297872340426</v>
      </c>
      <c r="H44" s="172">
        <v>20</v>
      </c>
      <c r="I44" s="174">
        <v>0.10638297872340426</v>
      </c>
      <c r="J44" s="175">
        <v>188</v>
      </c>
      <c r="K44" s="3">
        <v>153</v>
      </c>
      <c r="L44" s="176">
        <v>0.8138297872340425</v>
      </c>
      <c r="M44" s="3">
        <f t="shared" si="7"/>
        <v>15</v>
      </c>
      <c r="N44" s="176">
        <f t="shared" si="4"/>
        <v>0.08928571428571429</v>
      </c>
      <c r="O44" s="3">
        <v>35</v>
      </c>
      <c r="P44" s="176">
        <v>0.18617021276595744</v>
      </c>
      <c r="Q44" s="3">
        <v>0</v>
      </c>
      <c r="R44" s="177">
        <v>0</v>
      </c>
      <c r="S44" s="178">
        <v>188</v>
      </c>
      <c r="T44" s="3">
        <v>140</v>
      </c>
      <c r="U44" s="179">
        <v>0.7446808510638298</v>
      </c>
      <c r="V44" s="3">
        <f t="shared" si="2"/>
        <v>13</v>
      </c>
      <c r="W44" s="179">
        <f t="shared" si="6"/>
        <v>0.08496732026143791</v>
      </c>
      <c r="X44" s="3">
        <v>48</v>
      </c>
      <c r="Y44" s="179">
        <v>0.2553191489361702</v>
      </c>
      <c r="Z44" s="3">
        <v>0</v>
      </c>
      <c r="AA44" s="180">
        <v>0</v>
      </c>
    </row>
    <row r="45" spans="1:27" ht="15" customHeight="1">
      <c r="A45" s="336"/>
      <c r="B45" s="262" t="s">
        <v>7</v>
      </c>
      <c r="C45" s="234">
        <v>197</v>
      </c>
      <c r="D45" s="172">
        <v>183</v>
      </c>
      <c r="E45" s="173">
        <v>0.9289340101522842</v>
      </c>
      <c r="F45" s="172">
        <v>14</v>
      </c>
      <c r="G45" s="173">
        <v>0.07106598984771574</v>
      </c>
      <c r="H45" s="172">
        <v>14</v>
      </c>
      <c r="I45" s="174">
        <v>0.07106598984771574</v>
      </c>
      <c r="J45" s="175">
        <v>197</v>
      </c>
      <c r="K45" s="3">
        <v>175</v>
      </c>
      <c r="L45" s="176">
        <v>0.8883248730964468</v>
      </c>
      <c r="M45" s="3">
        <f t="shared" si="7"/>
        <v>8</v>
      </c>
      <c r="N45" s="176">
        <f t="shared" si="4"/>
        <v>0.04371584699453552</v>
      </c>
      <c r="O45" s="3">
        <v>22</v>
      </c>
      <c r="P45" s="176">
        <v>0.1116751269035533</v>
      </c>
      <c r="Q45" s="3">
        <v>0</v>
      </c>
      <c r="R45" s="177">
        <v>0</v>
      </c>
      <c r="S45" s="178">
        <v>197</v>
      </c>
      <c r="T45" s="3">
        <v>168</v>
      </c>
      <c r="U45" s="179">
        <v>0.8527918781725888</v>
      </c>
      <c r="V45" s="3">
        <f t="shared" si="2"/>
        <v>7</v>
      </c>
      <c r="W45" s="179">
        <f t="shared" si="6"/>
        <v>0.04</v>
      </c>
      <c r="X45" s="3">
        <v>29</v>
      </c>
      <c r="Y45" s="179">
        <v>0.14720812182741116</v>
      </c>
      <c r="Z45" s="3">
        <v>0</v>
      </c>
      <c r="AA45" s="180">
        <v>0</v>
      </c>
    </row>
    <row r="46" spans="1:27" ht="15" customHeight="1">
      <c r="A46" s="336"/>
      <c r="B46" s="263">
        <v>2007</v>
      </c>
      <c r="C46" s="234">
        <v>209</v>
      </c>
      <c r="D46" s="172">
        <v>195</v>
      </c>
      <c r="E46" s="173">
        <v>0.9330143540669856</v>
      </c>
      <c r="F46" s="172">
        <v>14</v>
      </c>
      <c r="G46" s="173">
        <v>0.06698564593301436</v>
      </c>
      <c r="H46" s="172">
        <v>14</v>
      </c>
      <c r="I46" s="174">
        <v>0.06698564593301436</v>
      </c>
      <c r="J46" s="175">
        <v>209</v>
      </c>
      <c r="K46" s="3">
        <v>185</v>
      </c>
      <c r="L46" s="176">
        <v>0.8851674641148325</v>
      </c>
      <c r="M46" s="3">
        <f t="shared" si="7"/>
        <v>10</v>
      </c>
      <c r="N46" s="176">
        <f t="shared" si="4"/>
        <v>0.05128205128205128</v>
      </c>
      <c r="O46" s="3">
        <v>24</v>
      </c>
      <c r="P46" s="176">
        <v>0.11483253588516745</v>
      </c>
      <c r="Q46" s="3">
        <v>0</v>
      </c>
      <c r="R46" s="177">
        <v>0</v>
      </c>
      <c r="S46" s="178">
        <v>209</v>
      </c>
      <c r="T46" s="3">
        <v>163</v>
      </c>
      <c r="U46" s="179">
        <v>0.7799043062200957</v>
      </c>
      <c r="V46" s="3">
        <f t="shared" si="2"/>
        <v>22</v>
      </c>
      <c r="W46" s="179">
        <f t="shared" si="6"/>
        <v>0.11891891891891893</v>
      </c>
      <c r="X46" s="3">
        <v>46</v>
      </c>
      <c r="Y46" s="179">
        <v>0.22009569377990432</v>
      </c>
      <c r="Z46" s="3">
        <v>0</v>
      </c>
      <c r="AA46" s="180">
        <v>0</v>
      </c>
    </row>
    <row r="47" spans="1:27" ht="15" customHeight="1">
      <c r="A47" s="336"/>
      <c r="B47" s="263">
        <v>2008</v>
      </c>
      <c r="C47" s="234">
        <v>208</v>
      </c>
      <c r="D47" s="172">
        <v>188</v>
      </c>
      <c r="E47" s="173">
        <v>0.9038461538461539</v>
      </c>
      <c r="F47" s="172">
        <v>20</v>
      </c>
      <c r="G47" s="173">
        <v>0.09615384615384617</v>
      </c>
      <c r="H47" s="172">
        <v>20</v>
      </c>
      <c r="I47" s="174">
        <v>0.09615384615384617</v>
      </c>
      <c r="J47" s="175">
        <v>208</v>
      </c>
      <c r="K47" s="3">
        <v>169</v>
      </c>
      <c r="L47" s="176">
        <v>0.8125</v>
      </c>
      <c r="M47" s="3">
        <f t="shared" si="7"/>
        <v>19</v>
      </c>
      <c r="N47" s="176">
        <f t="shared" si="4"/>
        <v>0.10106382978723404</v>
      </c>
      <c r="O47" s="3">
        <v>39</v>
      </c>
      <c r="P47" s="176">
        <v>0.1875</v>
      </c>
      <c r="Q47" s="3">
        <v>0</v>
      </c>
      <c r="R47" s="177">
        <v>0</v>
      </c>
      <c r="S47" s="178">
        <v>208</v>
      </c>
      <c r="T47" s="3">
        <v>161</v>
      </c>
      <c r="U47" s="179">
        <v>0.7740384615384616</v>
      </c>
      <c r="V47" s="3">
        <f t="shared" si="2"/>
        <v>8</v>
      </c>
      <c r="W47" s="179">
        <f t="shared" si="6"/>
        <v>0.047337278106508875</v>
      </c>
      <c r="X47" s="3">
        <v>47</v>
      </c>
      <c r="Y47" s="179">
        <v>0.22596153846153846</v>
      </c>
      <c r="Z47" s="3">
        <v>0</v>
      </c>
      <c r="AA47" s="180">
        <v>0</v>
      </c>
    </row>
    <row r="48" spans="1:27" ht="15" customHeight="1">
      <c r="A48" s="336"/>
      <c r="B48" s="263">
        <v>2009</v>
      </c>
      <c r="C48" s="234">
        <v>202</v>
      </c>
      <c r="D48" s="172">
        <v>170</v>
      </c>
      <c r="E48" s="173">
        <v>0.8415841584158416</v>
      </c>
      <c r="F48" s="172">
        <v>32</v>
      </c>
      <c r="G48" s="173">
        <v>0.15841584158415842</v>
      </c>
      <c r="H48" s="172">
        <v>32</v>
      </c>
      <c r="I48" s="174">
        <v>0.15841584158415842</v>
      </c>
      <c r="J48" s="175">
        <v>202</v>
      </c>
      <c r="K48" s="3">
        <v>150</v>
      </c>
      <c r="L48" s="176">
        <v>0.7425742574257426</v>
      </c>
      <c r="M48" s="3">
        <f t="shared" si="7"/>
        <v>20</v>
      </c>
      <c r="N48" s="176">
        <f t="shared" si="4"/>
        <v>0.11764705882352941</v>
      </c>
      <c r="O48" s="3">
        <v>52</v>
      </c>
      <c r="P48" s="176">
        <v>0.25742574257425743</v>
      </c>
      <c r="Q48" s="3">
        <v>0</v>
      </c>
      <c r="R48" s="177">
        <v>0</v>
      </c>
      <c r="S48" s="178">
        <v>202</v>
      </c>
      <c r="T48" s="3">
        <v>144</v>
      </c>
      <c r="U48" s="179">
        <v>0.7128712871287128</v>
      </c>
      <c r="V48" s="3">
        <f t="shared" si="2"/>
        <v>6</v>
      </c>
      <c r="W48" s="179">
        <f t="shared" si="6"/>
        <v>0.04</v>
      </c>
      <c r="X48" s="3">
        <v>58</v>
      </c>
      <c r="Y48" s="179">
        <v>0.2871287128712871</v>
      </c>
      <c r="Z48" s="3">
        <v>0</v>
      </c>
      <c r="AA48" s="180">
        <v>0</v>
      </c>
    </row>
    <row r="49" spans="1:27" ht="15" customHeight="1">
      <c r="A49" s="336"/>
      <c r="B49" s="263">
        <v>2010</v>
      </c>
      <c r="C49" s="234">
        <v>164</v>
      </c>
      <c r="D49" s="172">
        <v>148</v>
      </c>
      <c r="E49" s="173">
        <v>0.9024390243902439</v>
      </c>
      <c r="F49" s="172">
        <v>16</v>
      </c>
      <c r="G49" s="173">
        <v>0.0975609756097561</v>
      </c>
      <c r="H49" s="172">
        <v>16</v>
      </c>
      <c r="I49" s="174">
        <v>0.0975609756097561</v>
      </c>
      <c r="J49" s="175">
        <v>164</v>
      </c>
      <c r="K49" s="3">
        <v>143</v>
      </c>
      <c r="L49" s="176">
        <v>0.871951219512195</v>
      </c>
      <c r="M49" s="3">
        <f t="shared" si="7"/>
        <v>5</v>
      </c>
      <c r="N49" s="176">
        <f t="shared" si="4"/>
        <v>0.033783783783783786</v>
      </c>
      <c r="O49" s="3">
        <v>21</v>
      </c>
      <c r="P49" s="176">
        <v>0.12804878048780488</v>
      </c>
      <c r="Q49" s="3">
        <v>0</v>
      </c>
      <c r="R49" s="177">
        <v>0</v>
      </c>
      <c r="S49" s="178">
        <v>164</v>
      </c>
      <c r="T49" s="3">
        <v>137</v>
      </c>
      <c r="U49" s="179">
        <v>0.8353658536585366</v>
      </c>
      <c r="V49" s="3">
        <f t="shared" si="2"/>
        <v>6</v>
      </c>
      <c r="W49" s="179">
        <f t="shared" si="6"/>
        <v>0.04195804195804196</v>
      </c>
      <c r="X49" s="3">
        <v>27</v>
      </c>
      <c r="Y49" s="179">
        <v>0.16463414634146342</v>
      </c>
      <c r="Z49" s="3">
        <v>0</v>
      </c>
      <c r="AA49" s="180">
        <v>0</v>
      </c>
    </row>
    <row r="50" spans="1:27" ht="15" customHeight="1">
      <c r="A50" s="336"/>
      <c r="B50" s="263">
        <v>2011</v>
      </c>
      <c r="C50" s="234">
        <v>119</v>
      </c>
      <c r="D50" s="172">
        <v>109</v>
      </c>
      <c r="E50" s="173">
        <v>0.9159663865546218</v>
      </c>
      <c r="F50" s="172">
        <v>10</v>
      </c>
      <c r="G50" s="173">
        <v>0.08403361344537816</v>
      </c>
      <c r="H50" s="172">
        <v>10</v>
      </c>
      <c r="I50" s="174">
        <v>0.08403361344537816</v>
      </c>
      <c r="J50" s="175">
        <v>119</v>
      </c>
      <c r="K50" s="3">
        <v>103</v>
      </c>
      <c r="L50" s="176">
        <v>0.865546218487395</v>
      </c>
      <c r="M50" s="3">
        <f t="shared" si="7"/>
        <v>6</v>
      </c>
      <c r="N50" s="176">
        <f t="shared" si="4"/>
        <v>0.05504587155963303</v>
      </c>
      <c r="O50" s="3">
        <v>16</v>
      </c>
      <c r="P50" s="176">
        <v>0.13445378151260504</v>
      </c>
      <c r="Q50" s="3">
        <v>0</v>
      </c>
      <c r="R50" s="177">
        <v>0</v>
      </c>
      <c r="S50" s="178">
        <v>119</v>
      </c>
      <c r="T50" s="3">
        <v>97</v>
      </c>
      <c r="U50" s="179">
        <v>0.815</v>
      </c>
      <c r="V50" s="3">
        <f t="shared" si="2"/>
        <v>6</v>
      </c>
      <c r="W50" s="179">
        <f t="shared" si="6"/>
        <v>0.05825242718446602</v>
      </c>
      <c r="X50" s="3">
        <v>22</v>
      </c>
      <c r="Y50" s="179">
        <v>0.185</v>
      </c>
      <c r="Z50" s="3">
        <v>0</v>
      </c>
      <c r="AA50" s="180">
        <v>0</v>
      </c>
    </row>
    <row r="51" spans="1:27" ht="15" customHeight="1">
      <c r="A51" s="336"/>
      <c r="B51" s="270">
        <v>2012</v>
      </c>
      <c r="C51" s="181">
        <v>103</v>
      </c>
      <c r="D51" s="182">
        <v>99</v>
      </c>
      <c r="E51" s="183">
        <v>0.9611650485436894</v>
      </c>
      <c r="F51" s="182">
        <v>4</v>
      </c>
      <c r="G51" s="183">
        <v>0.038834951456310676</v>
      </c>
      <c r="H51" s="182">
        <v>4</v>
      </c>
      <c r="I51" s="184">
        <v>0.038834951456310676</v>
      </c>
      <c r="J51" s="185">
        <v>103</v>
      </c>
      <c r="K51" s="91">
        <v>98</v>
      </c>
      <c r="L51" s="186">
        <v>0.951</v>
      </c>
      <c r="M51" s="91">
        <f t="shared" si="7"/>
        <v>1</v>
      </c>
      <c r="N51" s="186">
        <f t="shared" si="4"/>
        <v>0.010101010101010102</v>
      </c>
      <c r="O51" s="91">
        <v>5</v>
      </c>
      <c r="P51" s="186">
        <v>0.049</v>
      </c>
      <c r="Q51" s="91">
        <v>0</v>
      </c>
      <c r="R51" s="187">
        <v>0</v>
      </c>
      <c r="S51" s="188">
        <v>103</v>
      </c>
      <c r="T51" s="91"/>
      <c r="U51" s="189"/>
      <c r="V51" s="91"/>
      <c r="W51" s="189"/>
      <c r="X51" s="91"/>
      <c r="Y51" s="189"/>
      <c r="Z51" s="91">
        <v>103</v>
      </c>
      <c r="AA51" s="190">
        <v>1</v>
      </c>
    </row>
    <row r="52" spans="1:27" ht="15" customHeight="1" thickBot="1">
      <c r="A52" s="369"/>
      <c r="B52" s="264">
        <v>2013</v>
      </c>
      <c r="C52" s="246">
        <v>120</v>
      </c>
      <c r="D52" s="247">
        <v>118</v>
      </c>
      <c r="E52" s="248">
        <v>0.983</v>
      </c>
      <c r="F52" s="247"/>
      <c r="G52" s="248"/>
      <c r="H52" s="247"/>
      <c r="I52" s="249"/>
      <c r="J52" s="250"/>
      <c r="K52" s="38"/>
      <c r="L52" s="251"/>
      <c r="M52" s="38"/>
      <c r="N52" s="251"/>
      <c r="O52" s="38"/>
      <c r="P52" s="251"/>
      <c r="Q52" s="38"/>
      <c r="R52" s="252"/>
      <c r="S52" s="253"/>
      <c r="T52" s="38"/>
      <c r="U52" s="254"/>
      <c r="V52" s="38"/>
      <c r="W52" s="254"/>
      <c r="X52" s="38"/>
      <c r="Y52" s="254"/>
      <c r="Z52" s="38"/>
      <c r="AA52" s="255"/>
    </row>
    <row r="53" spans="1:27" ht="15" customHeight="1" thickBot="1" thickTop="1">
      <c r="A53" s="367" t="s">
        <v>77</v>
      </c>
      <c r="B53" s="368"/>
      <c r="C53" s="98"/>
      <c r="D53" s="99"/>
      <c r="E53" s="226">
        <f>AVERAGE(E39:E52)</f>
        <v>0.9119907583998116</v>
      </c>
      <c r="F53" s="99"/>
      <c r="G53" s="226">
        <f>AVERAGE(G39:G51)</f>
        <v>0.09347149095404915</v>
      </c>
      <c r="H53" s="99"/>
      <c r="I53" s="227">
        <f>AVERAGE(I39:I51)</f>
        <v>0.09347149095404915</v>
      </c>
      <c r="J53" s="102"/>
      <c r="K53" s="103"/>
      <c r="L53" s="235">
        <f>AVERAGE(L39:L51)</f>
        <v>0.8509321726232909</v>
      </c>
      <c r="M53" s="99"/>
      <c r="N53" s="235">
        <f>AVERAGE(N39:N51)</f>
        <v>0.06201323893987806</v>
      </c>
      <c r="O53" s="99"/>
      <c r="P53" s="235">
        <f>AVERAGE(P39:P51)</f>
        <v>0.1490678273767091</v>
      </c>
      <c r="Q53" s="99"/>
      <c r="R53" s="104"/>
      <c r="S53" s="217"/>
      <c r="T53" s="99"/>
      <c r="U53" s="235">
        <f>AVERAGE(U39:U50)</f>
        <v>0.7886533046502807</v>
      </c>
      <c r="V53" s="99"/>
      <c r="W53" s="235">
        <f>AVERAGE(W39:W50)</f>
        <v>0.06382878348068736</v>
      </c>
      <c r="X53" s="99"/>
      <c r="Y53" s="235">
        <f>AVERAGE(Y39:Y50)</f>
        <v>0.2113466953497192</v>
      </c>
      <c r="Z53" s="99"/>
      <c r="AA53" s="152"/>
    </row>
    <row r="54" spans="1:27" ht="15" customHeight="1" thickBot="1" thickTop="1">
      <c r="A54" s="332" t="s">
        <v>71</v>
      </c>
      <c r="B54" s="333"/>
      <c r="C54" s="80"/>
      <c r="D54" s="74"/>
      <c r="E54" s="195">
        <f>_xlfn.STDEV.P(E39:E52)</f>
        <v>0.03255352806900737</v>
      </c>
      <c r="F54" s="74"/>
      <c r="G54" s="195">
        <f>_xlfn.STDEV.P(G39:G51)</f>
        <v>0.026898767600697572</v>
      </c>
      <c r="H54" s="74"/>
      <c r="I54" s="196">
        <f>_xlfn.STDEV.P(I39:I51)</f>
        <v>0.026898767600697572</v>
      </c>
      <c r="J54" s="73"/>
      <c r="K54" s="74"/>
      <c r="L54" s="195">
        <f>_xlfn.STDEV.P(L39:L51)</f>
        <v>0.050880508808197486</v>
      </c>
      <c r="M54" s="74"/>
      <c r="N54" s="195">
        <f>_xlfn.STDEV.P(N39:N51)</f>
        <v>0.0325113619042594</v>
      </c>
      <c r="O54" s="74"/>
      <c r="P54" s="195">
        <f>_xlfn.STDEV.P(P39:P51)</f>
        <v>0.050880508808197535</v>
      </c>
      <c r="Q54" s="74"/>
      <c r="R54" s="77"/>
      <c r="S54" s="197"/>
      <c r="T54" s="74"/>
      <c r="U54" s="195">
        <f>_xlfn.STDEV.P(U39:U50)</f>
        <v>0.04329225399414808</v>
      </c>
      <c r="V54" s="74"/>
      <c r="W54" s="195">
        <f>_xlfn.STDEV.P(W39:W50)</f>
        <v>0.024280459197555004</v>
      </c>
      <c r="X54" s="74"/>
      <c r="Y54" s="195">
        <f>_xlfn.STDEV.P(Y39:Y50)</f>
        <v>0.04329225399414806</v>
      </c>
      <c r="Z54" s="74"/>
      <c r="AA54" s="149"/>
    </row>
    <row r="55" spans="1:27" ht="15" customHeight="1" thickBot="1" thickTop="1">
      <c r="A55" s="334" t="s">
        <v>75</v>
      </c>
      <c r="B55" s="335"/>
      <c r="C55" s="60"/>
      <c r="D55" s="44"/>
      <c r="E55" s="231">
        <f>SLOPE(E39:E51,$B$39:$B$51)</f>
        <v>0.00679911532809501</v>
      </c>
      <c r="F55" s="44"/>
      <c r="G55" s="231">
        <f>SLOPE(G39:G51,$B$39:$B$51)</f>
        <v>-0.0067991153280949936</v>
      </c>
      <c r="H55" s="44"/>
      <c r="I55" s="232">
        <f>SLOPE(I39:I51,$B$39:$B$51)</f>
        <v>-0.0067991153280949936</v>
      </c>
      <c r="J55" s="70"/>
      <c r="K55" s="69"/>
      <c r="L55" s="231">
        <f>(L51-L39)/($B$17-$B$5)</f>
        <v>0.009271367521367516</v>
      </c>
      <c r="M55" s="69"/>
      <c r="N55" s="231">
        <f>(N51-N39)/($B$17-$B$5)</f>
        <v>-0.004515392015392015</v>
      </c>
      <c r="O55" s="69"/>
      <c r="P55" s="231">
        <f>(P51-P39)/($B$17-$B$5)</f>
        <v>-0.00927136752136752</v>
      </c>
      <c r="Q55" s="69"/>
      <c r="R55" s="71"/>
      <c r="S55" s="238"/>
      <c r="T55" s="69"/>
      <c r="U55" s="231">
        <f>(U50-U39)/($B$16-$B$5)</f>
        <v>0.0012470862470862487</v>
      </c>
      <c r="V55" s="69"/>
      <c r="W55" s="231">
        <f>(W50-W39)/($B$16-$B$5)</f>
        <v>0.0011319000424462517</v>
      </c>
      <c r="X55" s="69"/>
      <c r="Y55" s="231">
        <f>(Y50-Y39)/($B$16-$B$5)</f>
        <v>-0.0012470862470862487</v>
      </c>
      <c r="Z55" s="69"/>
      <c r="AA55" s="153"/>
    </row>
    <row r="56" spans="1:27" ht="15" customHeight="1" thickTop="1">
      <c r="A56" s="346" t="s">
        <v>22</v>
      </c>
      <c r="B56" s="265" t="s">
        <v>1</v>
      </c>
      <c r="C56" s="256">
        <v>40</v>
      </c>
      <c r="D56" s="257">
        <v>36</v>
      </c>
      <c r="E56" s="258">
        <v>0.9</v>
      </c>
      <c r="F56" s="257">
        <v>4</v>
      </c>
      <c r="G56" s="258">
        <v>0.1</v>
      </c>
      <c r="H56" s="257">
        <v>4</v>
      </c>
      <c r="I56" s="259">
        <v>0.1</v>
      </c>
      <c r="J56" s="240">
        <v>40</v>
      </c>
      <c r="K56" s="30">
        <v>31</v>
      </c>
      <c r="L56" s="241">
        <v>0.775</v>
      </c>
      <c r="M56" s="30">
        <f aca="true" t="shared" si="8" ref="M56:M68">D56-K56</f>
        <v>5</v>
      </c>
      <c r="N56" s="241">
        <f t="shared" si="4"/>
        <v>0.1388888888888889</v>
      </c>
      <c r="O56" s="30">
        <v>9</v>
      </c>
      <c r="P56" s="241">
        <v>0.225</v>
      </c>
      <c r="Q56" s="30">
        <v>0</v>
      </c>
      <c r="R56" s="242">
        <v>0</v>
      </c>
      <c r="S56" s="243">
        <v>40</v>
      </c>
      <c r="T56" s="30">
        <v>28</v>
      </c>
      <c r="U56" s="244">
        <v>0.7</v>
      </c>
      <c r="V56" s="30">
        <f t="shared" si="2"/>
        <v>3</v>
      </c>
      <c r="W56" s="244">
        <f t="shared" si="6"/>
        <v>0.0967741935483871</v>
      </c>
      <c r="X56" s="30">
        <v>12</v>
      </c>
      <c r="Y56" s="244">
        <v>0.3</v>
      </c>
      <c r="Z56" s="30">
        <v>0</v>
      </c>
      <c r="AA56" s="245">
        <v>0</v>
      </c>
    </row>
    <row r="57" spans="1:27" ht="15" customHeight="1">
      <c r="A57" s="336"/>
      <c r="B57" s="262" t="s">
        <v>2</v>
      </c>
      <c r="C57" s="234">
        <v>49</v>
      </c>
      <c r="D57" s="172">
        <v>41</v>
      </c>
      <c r="E57" s="173">
        <v>0.8367346938775511</v>
      </c>
      <c r="F57" s="172">
        <v>8</v>
      </c>
      <c r="G57" s="173">
        <v>0.163265306122449</v>
      </c>
      <c r="H57" s="172">
        <v>8</v>
      </c>
      <c r="I57" s="174">
        <v>0.163265306122449</v>
      </c>
      <c r="J57" s="175">
        <v>49</v>
      </c>
      <c r="K57" s="3">
        <v>35</v>
      </c>
      <c r="L57" s="176">
        <v>0.7142857142857143</v>
      </c>
      <c r="M57" s="3">
        <f t="shared" si="8"/>
        <v>6</v>
      </c>
      <c r="N57" s="176">
        <f t="shared" si="4"/>
        <v>0.14634146341463414</v>
      </c>
      <c r="O57" s="3">
        <v>14</v>
      </c>
      <c r="P57" s="176">
        <v>0.28571428571428575</v>
      </c>
      <c r="Q57" s="3">
        <v>0</v>
      </c>
      <c r="R57" s="177">
        <v>0</v>
      </c>
      <c r="S57" s="178">
        <v>49</v>
      </c>
      <c r="T57" s="3">
        <v>34</v>
      </c>
      <c r="U57" s="179">
        <v>0.6938775510204082</v>
      </c>
      <c r="V57" s="3">
        <f t="shared" si="2"/>
        <v>1</v>
      </c>
      <c r="W57" s="179">
        <f t="shared" si="6"/>
        <v>0.02857142857142857</v>
      </c>
      <c r="X57" s="3">
        <v>15</v>
      </c>
      <c r="Y57" s="179">
        <v>0.30612244897959184</v>
      </c>
      <c r="Z57" s="3">
        <v>0</v>
      </c>
      <c r="AA57" s="180">
        <v>0</v>
      </c>
    </row>
    <row r="58" spans="1:27" ht="15" customHeight="1">
      <c r="A58" s="336"/>
      <c r="B58" s="262" t="s">
        <v>3</v>
      </c>
      <c r="C58" s="234">
        <v>43</v>
      </c>
      <c r="D58" s="172">
        <v>36</v>
      </c>
      <c r="E58" s="173">
        <v>0.8372093023255814</v>
      </c>
      <c r="F58" s="172">
        <v>7</v>
      </c>
      <c r="G58" s="173">
        <v>0.16279069767441862</v>
      </c>
      <c r="H58" s="172">
        <v>7</v>
      </c>
      <c r="I58" s="174">
        <v>0.16279069767441862</v>
      </c>
      <c r="J58" s="175">
        <v>43</v>
      </c>
      <c r="K58" s="3">
        <v>35</v>
      </c>
      <c r="L58" s="176">
        <v>0.813953488372093</v>
      </c>
      <c r="M58" s="3">
        <f t="shared" si="8"/>
        <v>1</v>
      </c>
      <c r="N58" s="176">
        <f t="shared" si="4"/>
        <v>0.027777777777777776</v>
      </c>
      <c r="O58" s="3">
        <v>8</v>
      </c>
      <c r="P58" s="176">
        <v>0.18604651162790697</v>
      </c>
      <c r="Q58" s="3">
        <v>0</v>
      </c>
      <c r="R58" s="177">
        <v>0</v>
      </c>
      <c r="S58" s="178">
        <v>43</v>
      </c>
      <c r="T58" s="3">
        <v>29</v>
      </c>
      <c r="U58" s="179">
        <v>0.6744186046511628</v>
      </c>
      <c r="V58" s="3">
        <f t="shared" si="2"/>
        <v>6</v>
      </c>
      <c r="W58" s="179">
        <f t="shared" si="6"/>
        <v>0.17142857142857143</v>
      </c>
      <c r="X58" s="3">
        <v>14</v>
      </c>
      <c r="Y58" s="179">
        <v>0.32558139534883723</v>
      </c>
      <c r="Z58" s="3">
        <v>0</v>
      </c>
      <c r="AA58" s="180">
        <v>0</v>
      </c>
    </row>
    <row r="59" spans="1:27" ht="15" customHeight="1">
      <c r="A59" s="336"/>
      <c r="B59" s="262" t="s">
        <v>4</v>
      </c>
      <c r="C59" s="234">
        <v>43</v>
      </c>
      <c r="D59" s="172">
        <v>37</v>
      </c>
      <c r="E59" s="173">
        <v>0.8604651162790699</v>
      </c>
      <c r="F59" s="172">
        <v>6</v>
      </c>
      <c r="G59" s="173">
        <v>0.13953488372093023</v>
      </c>
      <c r="H59" s="172">
        <v>6</v>
      </c>
      <c r="I59" s="174">
        <v>0.13953488372093023</v>
      </c>
      <c r="J59" s="175">
        <v>43</v>
      </c>
      <c r="K59" s="3">
        <v>36</v>
      </c>
      <c r="L59" s="176">
        <v>0.8372093023255814</v>
      </c>
      <c r="M59" s="3">
        <f t="shared" si="8"/>
        <v>1</v>
      </c>
      <c r="N59" s="176">
        <f t="shared" si="4"/>
        <v>0.02702702702702703</v>
      </c>
      <c r="O59" s="3">
        <v>7</v>
      </c>
      <c r="P59" s="176">
        <v>0.16279069767441862</v>
      </c>
      <c r="Q59" s="3">
        <v>0</v>
      </c>
      <c r="R59" s="177">
        <v>0</v>
      </c>
      <c r="S59" s="178">
        <v>43</v>
      </c>
      <c r="T59" s="3">
        <v>29</v>
      </c>
      <c r="U59" s="179">
        <v>0.6744186046511628</v>
      </c>
      <c r="V59" s="3">
        <f t="shared" si="2"/>
        <v>7</v>
      </c>
      <c r="W59" s="179">
        <f t="shared" si="6"/>
        <v>0.19444444444444445</v>
      </c>
      <c r="X59" s="3">
        <v>14</v>
      </c>
      <c r="Y59" s="179">
        <v>0.32558139534883723</v>
      </c>
      <c r="Z59" s="3">
        <v>0</v>
      </c>
      <c r="AA59" s="180">
        <v>0</v>
      </c>
    </row>
    <row r="60" spans="1:27" ht="15" customHeight="1">
      <c r="A60" s="336"/>
      <c r="B60" s="262" t="s">
        <v>5</v>
      </c>
      <c r="C60" s="234">
        <v>36</v>
      </c>
      <c r="D60" s="172">
        <v>31</v>
      </c>
      <c r="E60" s="173">
        <v>0.8611111111111112</v>
      </c>
      <c r="F60" s="172">
        <v>5</v>
      </c>
      <c r="G60" s="173">
        <v>0.1388888888888889</v>
      </c>
      <c r="H60" s="172">
        <v>5</v>
      </c>
      <c r="I60" s="174">
        <v>0.1388888888888889</v>
      </c>
      <c r="J60" s="175">
        <v>36</v>
      </c>
      <c r="K60" s="3">
        <v>30</v>
      </c>
      <c r="L60" s="176">
        <v>0.8333333333333333</v>
      </c>
      <c r="M60" s="3">
        <f t="shared" si="8"/>
        <v>1</v>
      </c>
      <c r="N60" s="176">
        <f t="shared" si="4"/>
        <v>0.03225806451612903</v>
      </c>
      <c r="O60" s="3">
        <v>6</v>
      </c>
      <c r="P60" s="176">
        <v>0.16666666666666669</v>
      </c>
      <c r="Q60" s="3">
        <v>0</v>
      </c>
      <c r="R60" s="177">
        <v>0</v>
      </c>
      <c r="S60" s="178">
        <v>36</v>
      </c>
      <c r="T60" s="3">
        <v>28</v>
      </c>
      <c r="U60" s="179">
        <v>0.7777777777777777</v>
      </c>
      <c r="V60" s="3">
        <f t="shared" si="2"/>
        <v>2</v>
      </c>
      <c r="W60" s="179">
        <f t="shared" si="6"/>
        <v>0.06666666666666667</v>
      </c>
      <c r="X60" s="3">
        <v>8</v>
      </c>
      <c r="Y60" s="179">
        <v>0.2222222222222222</v>
      </c>
      <c r="Z60" s="3">
        <v>0</v>
      </c>
      <c r="AA60" s="180">
        <v>0</v>
      </c>
    </row>
    <row r="61" spans="1:27" ht="15" customHeight="1">
      <c r="A61" s="336"/>
      <c r="B61" s="262" t="s">
        <v>6</v>
      </c>
      <c r="C61" s="234">
        <v>53</v>
      </c>
      <c r="D61" s="172">
        <v>43</v>
      </c>
      <c r="E61" s="173">
        <v>0.8113207547169812</v>
      </c>
      <c r="F61" s="172">
        <v>10</v>
      </c>
      <c r="G61" s="173">
        <v>0.18867924528301888</v>
      </c>
      <c r="H61" s="172">
        <v>10</v>
      </c>
      <c r="I61" s="174">
        <v>0.18867924528301888</v>
      </c>
      <c r="J61" s="175">
        <v>53</v>
      </c>
      <c r="K61" s="3">
        <v>40</v>
      </c>
      <c r="L61" s="176">
        <v>0.7547169811320755</v>
      </c>
      <c r="M61" s="3">
        <f t="shared" si="8"/>
        <v>3</v>
      </c>
      <c r="N61" s="176">
        <f t="shared" si="4"/>
        <v>0.06976744186046512</v>
      </c>
      <c r="O61" s="3">
        <v>13</v>
      </c>
      <c r="P61" s="176">
        <v>0.24528301886792453</v>
      </c>
      <c r="Q61" s="3">
        <v>0</v>
      </c>
      <c r="R61" s="177">
        <v>0</v>
      </c>
      <c r="S61" s="178">
        <v>53</v>
      </c>
      <c r="T61" s="3">
        <v>40</v>
      </c>
      <c r="U61" s="179">
        <v>0.7547169811320755</v>
      </c>
      <c r="V61" s="3">
        <f t="shared" si="2"/>
        <v>0</v>
      </c>
      <c r="W61" s="179">
        <f t="shared" si="6"/>
        <v>0</v>
      </c>
      <c r="X61" s="3">
        <v>13</v>
      </c>
      <c r="Y61" s="179">
        <v>0.24528301886792453</v>
      </c>
      <c r="Z61" s="3">
        <v>0</v>
      </c>
      <c r="AA61" s="180">
        <v>0</v>
      </c>
    </row>
    <row r="62" spans="1:27" ht="15" customHeight="1">
      <c r="A62" s="336"/>
      <c r="B62" s="262" t="s">
        <v>7</v>
      </c>
      <c r="C62" s="234">
        <v>59</v>
      </c>
      <c r="D62" s="172">
        <v>47</v>
      </c>
      <c r="E62" s="173">
        <v>0.7966101694915254</v>
      </c>
      <c r="F62" s="172">
        <v>12</v>
      </c>
      <c r="G62" s="173">
        <v>0.20338983050847456</v>
      </c>
      <c r="H62" s="172">
        <v>12</v>
      </c>
      <c r="I62" s="174">
        <v>0.20338983050847456</v>
      </c>
      <c r="J62" s="175">
        <v>59</v>
      </c>
      <c r="K62" s="3">
        <v>39</v>
      </c>
      <c r="L62" s="176">
        <v>0.6610169491525424</v>
      </c>
      <c r="M62" s="3">
        <f t="shared" si="8"/>
        <v>8</v>
      </c>
      <c r="N62" s="176">
        <f t="shared" si="4"/>
        <v>0.1702127659574468</v>
      </c>
      <c r="O62" s="3">
        <v>20</v>
      </c>
      <c r="P62" s="176">
        <v>0.33898305084745767</v>
      </c>
      <c r="Q62" s="3">
        <v>0</v>
      </c>
      <c r="R62" s="177">
        <v>0</v>
      </c>
      <c r="S62" s="178">
        <v>59</v>
      </c>
      <c r="T62" s="3">
        <v>36</v>
      </c>
      <c r="U62" s="179">
        <v>0.6101694915254238</v>
      </c>
      <c r="V62" s="3">
        <f t="shared" si="2"/>
        <v>3</v>
      </c>
      <c r="W62" s="179">
        <f t="shared" si="6"/>
        <v>0.07692307692307693</v>
      </c>
      <c r="X62" s="3">
        <v>23</v>
      </c>
      <c r="Y62" s="179">
        <v>0.3898305084745763</v>
      </c>
      <c r="Z62" s="3">
        <v>0</v>
      </c>
      <c r="AA62" s="180">
        <v>0</v>
      </c>
    </row>
    <row r="63" spans="1:27" ht="15" customHeight="1">
      <c r="A63" s="336"/>
      <c r="B63" s="263">
        <v>2007</v>
      </c>
      <c r="C63" s="234">
        <v>56</v>
      </c>
      <c r="D63" s="172">
        <v>50</v>
      </c>
      <c r="E63" s="173">
        <v>0.8928571428571429</v>
      </c>
      <c r="F63" s="172">
        <v>6</v>
      </c>
      <c r="G63" s="173">
        <v>0.10714285714285714</v>
      </c>
      <c r="H63" s="172">
        <v>6</v>
      </c>
      <c r="I63" s="174">
        <v>0.10714285714285714</v>
      </c>
      <c r="J63" s="175">
        <v>56</v>
      </c>
      <c r="K63" s="3">
        <v>44</v>
      </c>
      <c r="L63" s="176">
        <v>0.7857142857142857</v>
      </c>
      <c r="M63" s="3">
        <f t="shared" si="8"/>
        <v>6</v>
      </c>
      <c r="N63" s="176">
        <f t="shared" si="4"/>
        <v>0.12</v>
      </c>
      <c r="O63" s="3">
        <v>12</v>
      </c>
      <c r="P63" s="176">
        <v>0.21428571428571427</v>
      </c>
      <c r="Q63" s="3">
        <v>0</v>
      </c>
      <c r="R63" s="177">
        <v>0</v>
      </c>
      <c r="S63" s="178">
        <v>56</v>
      </c>
      <c r="T63" s="3">
        <v>39</v>
      </c>
      <c r="U63" s="179">
        <v>0.6964285714285714</v>
      </c>
      <c r="V63" s="3">
        <f t="shared" si="2"/>
        <v>5</v>
      </c>
      <c r="W63" s="179">
        <f t="shared" si="6"/>
        <v>0.11363636363636363</v>
      </c>
      <c r="X63" s="3">
        <v>17</v>
      </c>
      <c r="Y63" s="179">
        <v>0.30357142857142855</v>
      </c>
      <c r="Z63" s="3">
        <v>0</v>
      </c>
      <c r="AA63" s="180">
        <v>0</v>
      </c>
    </row>
    <row r="64" spans="1:27" ht="15" customHeight="1">
      <c r="A64" s="336"/>
      <c r="B64" s="263">
        <v>2008</v>
      </c>
      <c r="C64" s="234">
        <v>67</v>
      </c>
      <c r="D64" s="172">
        <v>57</v>
      </c>
      <c r="E64" s="173">
        <v>0.8507462686567164</v>
      </c>
      <c r="F64" s="172">
        <v>10</v>
      </c>
      <c r="G64" s="173">
        <v>0.14925373134328357</v>
      </c>
      <c r="H64" s="172">
        <v>10</v>
      </c>
      <c r="I64" s="174">
        <v>0.14925373134328357</v>
      </c>
      <c r="J64" s="175">
        <v>67</v>
      </c>
      <c r="K64" s="3">
        <v>51</v>
      </c>
      <c r="L64" s="176">
        <v>0.7611940298507462</v>
      </c>
      <c r="M64" s="3">
        <f t="shared" si="8"/>
        <v>6</v>
      </c>
      <c r="N64" s="176">
        <f t="shared" si="4"/>
        <v>0.10526315789473684</v>
      </c>
      <c r="O64" s="3">
        <v>16</v>
      </c>
      <c r="P64" s="176">
        <v>0.2388059701492537</v>
      </c>
      <c r="Q64" s="3">
        <v>0</v>
      </c>
      <c r="R64" s="177">
        <v>0</v>
      </c>
      <c r="S64" s="178">
        <v>67</v>
      </c>
      <c r="T64" s="3">
        <v>42</v>
      </c>
      <c r="U64" s="179">
        <v>0.6268656716417911</v>
      </c>
      <c r="V64" s="3">
        <f t="shared" si="2"/>
        <v>9</v>
      </c>
      <c r="W64" s="179">
        <f t="shared" si="6"/>
        <v>0.17647058823529413</v>
      </c>
      <c r="X64" s="3">
        <v>25</v>
      </c>
      <c r="Y64" s="179">
        <v>0.373134328358209</v>
      </c>
      <c r="Z64" s="3">
        <v>0</v>
      </c>
      <c r="AA64" s="180">
        <v>0</v>
      </c>
    </row>
    <row r="65" spans="1:27" ht="15" customHeight="1">
      <c r="A65" s="336"/>
      <c r="B65" s="263">
        <v>2009</v>
      </c>
      <c r="C65" s="234">
        <v>57</v>
      </c>
      <c r="D65" s="172">
        <v>44</v>
      </c>
      <c r="E65" s="173">
        <v>0.7719298245614035</v>
      </c>
      <c r="F65" s="172">
        <v>13</v>
      </c>
      <c r="G65" s="173">
        <v>0.22807017543859648</v>
      </c>
      <c r="H65" s="172">
        <v>13</v>
      </c>
      <c r="I65" s="174">
        <v>0.22807017543859648</v>
      </c>
      <c r="J65" s="175">
        <v>57</v>
      </c>
      <c r="K65" s="3">
        <v>35</v>
      </c>
      <c r="L65" s="176">
        <v>0.6140350877192983</v>
      </c>
      <c r="M65" s="3">
        <f t="shared" si="8"/>
        <v>9</v>
      </c>
      <c r="N65" s="176">
        <f t="shared" si="4"/>
        <v>0.20454545454545456</v>
      </c>
      <c r="O65" s="3">
        <v>22</v>
      </c>
      <c r="P65" s="176">
        <v>0.38596491228070173</v>
      </c>
      <c r="Q65" s="3">
        <v>0</v>
      </c>
      <c r="R65" s="177">
        <v>0</v>
      </c>
      <c r="S65" s="178">
        <v>57</v>
      </c>
      <c r="T65" s="3">
        <v>32</v>
      </c>
      <c r="U65" s="179">
        <v>0.5614035087719298</v>
      </c>
      <c r="V65" s="3">
        <f t="shared" si="2"/>
        <v>3</v>
      </c>
      <c r="W65" s="179">
        <f t="shared" si="6"/>
        <v>0.08571428571428572</v>
      </c>
      <c r="X65" s="3">
        <v>25</v>
      </c>
      <c r="Y65" s="179">
        <v>0.43859649122807015</v>
      </c>
      <c r="Z65" s="3">
        <v>0</v>
      </c>
      <c r="AA65" s="180">
        <v>0</v>
      </c>
    </row>
    <row r="66" spans="1:27" ht="15" customHeight="1">
      <c r="A66" s="336"/>
      <c r="B66" s="263">
        <v>2010</v>
      </c>
      <c r="C66" s="234">
        <v>54</v>
      </c>
      <c r="D66" s="172">
        <v>51</v>
      </c>
      <c r="E66" s="173">
        <v>0.9444444444444444</v>
      </c>
      <c r="F66" s="172">
        <v>3</v>
      </c>
      <c r="G66" s="173">
        <v>0.05555555555555555</v>
      </c>
      <c r="H66" s="172">
        <v>3</v>
      </c>
      <c r="I66" s="174">
        <v>0.05555555555555555</v>
      </c>
      <c r="J66" s="175">
        <v>54</v>
      </c>
      <c r="K66" s="3">
        <v>44</v>
      </c>
      <c r="L66" s="176">
        <v>0.8148148148148148</v>
      </c>
      <c r="M66" s="3">
        <f t="shared" si="8"/>
        <v>7</v>
      </c>
      <c r="N66" s="176">
        <f t="shared" si="4"/>
        <v>0.13725490196078433</v>
      </c>
      <c r="O66" s="3">
        <v>10</v>
      </c>
      <c r="P66" s="176">
        <v>0.1851851851851852</v>
      </c>
      <c r="Q66" s="3">
        <v>0</v>
      </c>
      <c r="R66" s="177">
        <v>0</v>
      </c>
      <c r="S66" s="178">
        <v>54</v>
      </c>
      <c r="T66" s="3">
        <v>44</v>
      </c>
      <c r="U66" s="179">
        <v>0.8148148148148148</v>
      </c>
      <c r="V66" s="3">
        <f>K66-T66</f>
        <v>0</v>
      </c>
      <c r="W66" s="179">
        <f t="shared" si="6"/>
        <v>0</v>
      </c>
      <c r="X66" s="3">
        <v>10</v>
      </c>
      <c r="Y66" s="179">
        <v>0.1851851851851852</v>
      </c>
      <c r="Z66" s="3">
        <v>0</v>
      </c>
      <c r="AA66" s="180">
        <v>0</v>
      </c>
    </row>
    <row r="67" spans="1:27" ht="15" customHeight="1">
      <c r="A67" s="336"/>
      <c r="B67" s="263">
        <v>2011</v>
      </c>
      <c r="C67" s="234">
        <v>33</v>
      </c>
      <c r="D67" s="172">
        <v>31</v>
      </c>
      <c r="E67" s="173">
        <v>0.9393939393939393</v>
      </c>
      <c r="F67" s="172">
        <v>2</v>
      </c>
      <c r="G67" s="173">
        <v>0.06060606060606061</v>
      </c>
      <c r="H67" s="172">
        <v>2</v>
      </c>
      <c r="I67" s="174">
        <v>0.06060606060606061</v>
      </c>
      <c r="J67" s="175">
        <v>33</v>
      </c>
      <c r="K67" s="3">
        <v>26</v>
      </c>
      <c r="L67" s="176">
        <v>0.7878787878787878</v>
      </c>
      <c r="M67" s="3">
        <f t="shared" si="8"/>
        <v>5</v>
      </c>
      <c r="N67" s="176">
        <f t="shared" si="4"/>
        <v>0.16129032258064516</v>
      </c>
      <c r="O67" s="3">
        <v>7</v>
      </c>
      <c r="P67" s="176">
        <v>0.2121212121212121</v>
      </c>
      <c r="Q67" s="3">
        <v>0</v>
      </c>
      <c r="R67" s="177">
        <v>0</v>
      </c>
      <c r="S67" s="178">
        <v>33</v>
      </c>
      <c r="T67" s="3">
        <v>26</v>
      </c>
      <c r="U67" s="179">
        <v>0.788</v>
      </c>
      <c r="V67" s="3">
        <f t="shared" si="2"/>
        <v>0</v>
      </c>
      <c r="W67" s="179">
        <f t="shared" si="6"/>
        <v>0</v>
      </c>
      <c r="X67" s="3">
        <v>7</v>
      </c>
      <c r="Y67" s="179">
        <v>0.212</v>
      </c>
      <c r="Z67" s="3">
        <v>0</v>
      </c>
      <c r="AA67" s="180">
        <v>0</v>
      </c>
    </row>
    <row r="68" spans="1:27" ht="15" customHeight="1">
      <c r="A68" s="336"/>
      <c r="B68" s="270">
        <v>2012</v>
      </c>
      <c r="C68" s="181">
        <v>31</v>
      </c>
      <c r="D68" s="182">
        <v>30</v>
      </c>
      <c r="E68" s="183">
        <v>0.967741935483871</v>
      </c>
      <c r="F68" s="182">
        <v>1</v>
      </c>
      <c r="G68" s="183">
        <v>0.03225806451612903</v>
      </c>
      <c r="H68" s="182">
        <v>1</v>
      </c>
      <c r="I68" s="184">
        <v>0.03225806451612903</v>
      </c>
      <c r="J68" s="185">
        <v>31</v>
      </c>
      <c r="K68" s="91">
        <v>27</v>
      </c>
      <c r="L68" s="186">
        <v>0.871</v>
      </c>
      <c r="M68" s="3">
        <f t="shared" si="8"/>
        <v>3</v>
      </c>
      <c r="N68" s="186">
        <f t="shared" si="4"/>
        <v>0.1</v>
      </c>
      <c r="O68" s="91">
        <v>4</v>
      </c>
      <c r="P68" s="186">
        <v>0.129</v>
      </c>
      <c r="Q68" s="91">
        <v>0</v>
      </c>
      <c r="R68" s="187">
        <v>0</v>
      </c>
      <c r="S68" s="188">
        <v>31</v>
      </c>
      <c r="T68" s="91"/>
      <c r="U68" s="189"/>
      <c r="V68" s="91"/>
      <c r="W68" s="189"/>
      <c r="X68" s="91"/>
      <c r="Y68" s="189"/>
      <c r="Z68" s="91">
        <v>31</v>
      </c>
      <c r="AA68" s="190">
        <v>1</v>
      </c>
    </row>
    <row r="69" spans="1:27" ht="15" customHeight="1" thickBot="1">
      <c r="A69" s="369"/>
      <c r="B69" s="264">
        <v>2013</v>
      </c>
      <c r="C69" s="246">
        <v>23</v>
      </c>
      <c r="D69" s="247">
        <v>22</v>
      </c>
      <c r="E69" s="248">
        <v>0.957</v>
      </c>
      <c r="F69" s="247"/>
      <c r="G69" s="248"/>
      <c r="H69" s="247"/>
      <c r="I69" s="249"/>
      <c r="J69" s="250"/>
      <c r="K69" s="38"/>
      <c r="L69" s="251"/>
      <c r="M69" s="38"/>
      <c r="N69" s="251"/>
      <c r="O69" s="38"/>
      <c r="P69" s="251"/>
      <c r="Q69" s="38"/>
      <c r="R69" s="252"/>
      <c r="S69" s="253"/>
      <c r="T69" s="38"/>
      <c r="U69" s="254"/>
      <c r="V69" s="38"/>
      <c r="W69" s="254"/>
      <c r="X69" s="38"/>
      <c r="Y69" s="254"/>
      <c r="Z69" s="38"/>
      <c r="AA69" s="255"/>
    </row>
    <row r="70" spans="1:27" ht="15" customHeight="1" thickBot="1" thickTop="1">
      <c r="A70" s="367" t="s">
        <v>77</v>
      </c>
      <c r="B70" s="368"/>
      <c r="C70" s="98"/>
      <c r="D70" s="99"/>
      <c r="E70" s="226">
        <f>AVERAGE(E56:E69)</f>
        <v>0.8733974787999527</v>
      </c>
      <c r="F70" s="99"/>
      <c r="G70" s="226">
        <f>AVERAGE(G56:G68)</f>
        <v>0.13303348436928172</v>
      </c>
      <c r="H70" s="99"/>
      <c r="I70" s="227">
        <f>AVERAGE(I56:I68)</f>
        <v>0.13303348436928172</v>
      </c>
      <c r="J70" s="102"/>
      <c r="K70" s="103"/>
      <c r="L70" s="235">
        <f>AVERAGE(L56:L68)</f>
        <v>0.7710886749676363</v>
      </c>
      <c r="M70" s="99"/>
      <c r="N70" s="235">
        <f>AVERAGE(N56:N68)</f>
        <v>0.1108174820326146</v>
      </c>
      <c r="O70" s="99"/>
      <c r="P70" s="235">
        <f>AVERAGE(P56:P68)</f>
        <v>0.2289113250323636</v>
      </c>
      <c r="Q70" s="99"/>
      <c r="R70" s="104"/>
      <c r="S70" s="217"/>
      <c r="T70" s="99"/>
      <c r="U70" s="235">
        <f>AVERAGE(U56:U67)</f>
        <v>0.6977409647845931</v>
      </c>
      <c r="V70" s="99"/>
      <c r="W70" s="235">
        <f>AVERAGE(W56:W67)</f>
        <v>0.08421913493070989</v>
      </c>
      <c r="X70" s="99"/>
      <c r="Y70" s="235">
        <f>AVERAGE(Y56:Y67)</f>
        <v>0.3022590352154068</v>
      </c>
      <c r="Z70" s="99"/>
      <c r="AA70" s="152"/>
    </row>
    <row r="71" spans="1:27" ht="15" customHeight="1" thickBot="1" thickTop="1">
      <c r="A71" s="332" t="s">
        <v>71</v>
      </c>
      <c r="B71" s="333"/>
      <c r="C71" s="80"/>
      <c r="D71" s="74"/>
      <c r="E71" s="195">
        <f>_xlfn.STDEV.P(E56:E69)</f>
        <v>0.05970783169683182</v>
      </c>
      <c r="F71" s="74"/>
      <c r="G71" s="195">
        <f>_xlfn.STDEV.P(G56:G68)</f>
        <v>0.05709865015070493</v>
      </c>
      <c r="H71" s="74"/>
      <c r="I71" s="196">
        <f>_xlfn.STDEV.P(I56:I68)</f>
        <v>0.05709865015070493</v>
      </c>
      <c r="J71" s="73"/>
      <c r="K71" s="74"/>
      <c r="L71" s="195">
        <f>_xlfn.STDEV.P(L56:L68)</f>
        <v>0.06953870914305359</v>
      </c>
      <c r="M71" s="74"/>
      <c r="N71" s="195">
        <f>_xlfn.STDEV.P(N56:N68)</f>
        <v>0.05520203612971287</v>
      </c>
      <c r="O71" s="74"/>
      <c r="P71" s="195">
        <f>_xlfn.STDEV.P(P56:P68)</f>
        <v>0.06953870914305371</v>
      </c>
      <c r="Q71" s="74"/>
      <c r="R71" s="77"/>
      <c r="S71" s="197"/>
      <c r="T71" s="74"/>
      <c r="U71" s="195">
        <f>_xlfn.STDEV.P(U56:U67)</f>
        <v>0.07296958626569373</v>
      </c>
      <c r="V71" s="74"/>
      <c r="W71" s="195">
        <f>_xlfn.STDEV.P(W56:W67)</f>
        <v>0.06709896330486524</v>
      </c>
      <c r="X71" s="74"/>
      <c r="Y71" s="195">
        <f>_xlfn.STDEV.P(Y56:Y67)</f>
        <v>0.07296958626569475</v>
      </c>
      <c r="Z71" s="74"/>
      <c r="AA71" s="149"/>
    </row>
    <row r="72" spans="1:27" ht="15" customHeight="1" thickBot="1" thickTop="1">
      <c r="A72" s="334" t="s">
        <v>75</v>
      </c>
      <c r="B72" s="335"/>
      <c r="C72" s="60"/>
      <c r="D72" s="44"/>
      <c r="E72" s="231">
        <f>SLOPE(E56:E68,$B$56:$B$68)</f>
        <v>0.023225188435095717</v>
      </c>
      <c r="F72" s="44"/>
      <c r="G72" s="231">
        <f>SLOPE(G56:G68,$B$56:$B$68)</f>
        <v>-0.023225188435095724</v>
      </c>
      <c r="H72" s="44"/>
      <c r="I72" s="232">
        <f>SLOPE(I56:I68,$B$56:$B$68)</f>
        <v>-0.023225188435095724</v>
      </c>
      <c r="J72" s="70"/>
      <c r="K72" s="69"/>
      <c r="L72" s="231">
        <f>(L68-L56)/($B$17-$B$5)</f>
        <v>0.007999999999999998</v>
      </c>
      <c r="M72" s="69"/>
      <c r="N72" s="231">
        <f>(N68-N56)/($B$17-$B$5)</f>
        <v>-0.0032407407407407406</v>
      </c>
      <c r="O72" s="69"/>
      <c r="P72" s="231">
        <f>(P68-P56)/($B$17-$B$5)</f>
        <v>-0.008</v>
      </c>
      <c r="Q72" s="69"/>
      <c r="R72" s="71"/>
      <c r="S72" s="238"/>
      <c r="T72" s="69"/>
      <c r="U72" s="231">
        <f>(U67-U56)/($B$16-$B$5)</f>
        <v>0.008000000000000007</v>
      </c>
      <c r="V72" s="69"/>
      <c r="W72" s="231">
        <f>(W67-W56)/($B$16-$B$5)</f>
        <v>-0.00879765395894428</v>
      </c>
      <c r="X72" s="69"/>
      <c r="Y72" s="231">
        <f>(Y67-Y56)/($B$16-$B$5)</f>
        <v>-0.008</v>
      </c>
      <c r="Z72" s="69"/>
      <c r="AA72" s="153"/>
    </row>
    <row r="73" spans="1:27" ht="15" customHeight="1" thickTop="1">
      <c r="A73" s="346" t="s">
        <v>23</v>
      </c>
      <c r="B73" s="265" t="s">
        <v>1</v>
      </c>
      <c r="C73" s="256">
        <v>55</v>
      </c>
      <c r="D73" s="257">
        <v>47</v>
      </c>
      <c r="E73" s="258">
        <v>0.8545454545454545</v>
      </c>
      <c r="F73" s="257">
        <v>8</v>
      </c>
      <c r="G73" s="258">
        <v>0.14545454545454545</v>
      </c>
      <c r="H73" s="257">
        <v>8</v>
      </c>
      <c r="I73" s="259">
        <v>0.14545454545454545</v>
      </c>
      <c r="J73" s="240">
        <v>55</v>
      </c>
      <c r="K73" s="30">
        <v>44</v>
      </c>
      <c r="L73" s="241">
        <v>0.8</v>
      </c>
      <c r="M73" s="30">
        <f aca="true" t="shared" si="9" ref="M73:M85">D73-K73</f>
        <v>3</v>
      </c>
      <c r="N73" s="241">
        <f t="shared" si="4"/>
        <v>0.06382978723404255</v>
      </c>
      <c r="O73" s="30">
        <v>11</v>
      </c>
      <c r="P73" s="241">
        <v>0.2</v>
      </c>
      <c r="Q73" s="30">
        <v>0</v>
      </c>
      <c r="R73" s="242">
        <v>0</v>
      </c>
      <c r="S73" s="243">
        <v>55</v>
      </c>
      <c r="T73" s="30">
        <v>38</v>
      </c>
      <c r="U73" s="244">
        <v>0.6909090909090909</v>
      </c>
      <c r="V73" s="30">
        <f t="shared" si="2"/>
        <v>6</v>
      </c>
      <c r="W73" s="244">
        <f t="shared" si="6"/>
        <v>0.13636363636363635</v>
      </c>
      <c r="X73" s="30">
        <v>17</v>
      </c>
      <c r="Y73" s="244">
        <v>0.3090909090909091</v>
      </c>
      <c r="Z73" s="30">
        <v>0</v>
      </c>
      <c r="AA73" s="245">
        <v>0</v>
      </c>
    </row>
    <row r="74" spans="1:27" ht="15" customHeight="1">
      <c r="A74" s="336"/>
      <c r="B74" s="262" t="s">
        <v>2</v>
      </c>
      <c r="C74" s="234">
        <v>46</v>
      </c>
      <c r="D74" s="172">
        <v>42</v>
      </c>
      <c r="E74" s="173">
        <v>0.9130434782608695</v>
      </c>
      <c r="F74" s="172">
        <v>4</v>
      </c>
      <c r="G74" s="173">
        <v>0.08695652173913043</v>
      </c>
      <c r="H74" s="172">
        <v>4</v>
      </c>
      <c r="I74" s="174">
        <v>0.08695652173913043</v>
      </c>
      <c r="J74" s="175">
        <v>46</v>
      </c>
      <c r="K74" s="3">
        <v>37</v>
      </c>
      <c r="L74" s="176">
        <v>0.8043478260869565</v>
      </c>
      <c r="M74" s="3">
        <f t="shared" si="9"/>
        <v>5</v>
      </c>
      <c r="N74" s="176">
        <f t="shared" si="4"/>
        <v>0.11904761904761904</v>
      </c>
      <c r="O74" s="3">
        <v>9</v>
      </c>
      <c r="P74" s="176">
        <v>0.1956521739130435</v>
      </c>
      <c r="Q74" s="3">
        <v>0</v>
      </c>
      <c r="R74" s="177">
        <v>0</v>
      </c>
      <c r="S74" s="178">
        <v>46</v>
      </c>
      <c r="T74" s="3">
        <v>35</v>
      </c>
      <c r="U74" s="179">
        <v>0.7608695652173912</v>
      </c>
      <c r="V74" s="3">
        <f t="shared" si="2"/>
        <v>2</v>
      </c>
      <c r="W74" s="179">
        <f t="shared" si="6"/>
        <v>0.05405405405405406</v>
      </c>
      <c r="X74" s="3">
        <v>11</v>
      </c>
      <c r="Y74" s="179">
        <v>0.2391304347826087</v>
      </c>
      <c r="Z74" s="3">
        <v>0</v>
      </c>
      <c r="AA74" s="180">
        <v>0</v>
      </c>
    </row>
    <row r="75" spans="1:27" ht="15" customHeight="1">
      <c r="A75" s="336"/>
      <c r="B75" s="262" t="s">
        <v>3</v>
      </c>
      <c r="C75" s="234">
        <v>37</v>
      </c>
      <c r="D75" s="172">
        <v>34</v>
      </c>
      <c r="E75" s="173">
        <v>0.9189189189189189</v>
      </c>
      <c r="F75" s="172">
        <v>3</v>
      </c>
      <c r="G75" s="173">
        <v>0.08108108108108109</v>
      </c>
      <c r="H75" s="172">
        <v>3</v>
      </c>
      <c r="I75" s="174">
        <v>0.08108108108108109</v>
      </c>
      <c r="J75" s="175">
        <v>37</v>
      </c>
      <c r="K75" s="3">
        <v>31</v>
      </c>
      <c r="L75" s="176">
        <v>0.8378378378378379</v>
      </c>
      <c r="M75" s="3">
        <f t="shared" si="9"/>
        <v>3</v>
      </c>
      <c r="N75" s="176">
        <f t="shared" si="4"/>
        <v>0.08823529411764706</v>
      </c>
      <c r="O75" s="3">
        <v>6</v>
      </c>
      <c r="P75" s="176">
        <v>0.16216216216216217</v>
      </c>
      <c r="Q75" s="3">
        <v>0</v>
      </c>
      <c r="R75" s="177">
        <v>0</v>
      </c>
      <c r="S75" s="178">
        <v>37</v>
      </c>
      <c r="T75" s="3">
        <v>28</v>
      </c>
      <c r="U75" s="179">
        <v>0.7567567567567568</v>
      </c>
      <c r="V75" s="3">
        <f t="shared" si="2"/>
        <v>3</v>
      </c>
      <c r="W75" s="179">
        <f t="shared" si="6"/>
        <v>0.0967741935483871</v>
      </c>
      <c r="X75" s="3">
        <v>9</v>
      </c>
      <c r="Y75" s="179">
        <v>0.24324324324324323</v>
      </c>
      <c r="Z75" s="3">
        <v>0</v>
      </c>
      <c r="AA75" s="180">
        <v>0</v>
      </c>
    </row>
    <row r="76" spans="1:27" ht="15" customHeight="1">
      <c r="A76" s="336"/>
      <c r="B76" s="262" t="s">
        <v>4</v>
      </c>
      <c r="C76" s="234">
        <v>73</v>
      </c>
      <c r="D76" s="172">
        <v>70</v>
      </c>
      <c r="E76" s="173">
        <v>0.9589041095890412</v>
      </c>
      <c r="F76" s="172">
        <v>3</v>
      </c>
      <c r="G76" s="173">
        <v>0.04109589041095891</v>
      </c>
      <c r="H76" s="172">
        <v>3</v>
      </c>
      <c r="I76" s="174">
        <v>0.04109589041095891</v>
      </c>
      <c r="J76" s="175">
        <v>73</v>
      </c>
      <c r="K76" s="3">
        <v>61</v>
      </c>
      <c r="L76" s="176">
        <v>0.8356164383561644</v>
      </c>
      <c r="M76" s="3">
        <f t="shared" si="9"/>
        <v>9</v>
      </c>
      <c r="N76" s="176">
        <f t="shared" si="4"/>
        <v>0.12857142857142856</v>
      </c>
      <c r="O76" s="3">
        <v>12</v>
      </c>
      <c r="P76" s="176">
        <v>0.16438356164383564</v>
      </c>
      <c r="Q76" s="3">
        <v>0</v>
      </c>
      <c r="R76" s="177">
        <v>0</v>
      </c>
      <c r="S76" s="178">
        <v>73</v>
      </c>
      <c r="T76" s="3">
        <v>54</v>
      </c>
      <c r="U76" s="179">
        <v>0.7397260273972602</v>
      </c>
      <c r="V76" s="3">
        <f t="shared" si="2"/>
        <v>7</v>
      </c>
      <c r="W76" s="179">
        <f t="shared" si="6"/>
        <v>0.11475409836065574</v>
      </c>
      <c r="X76" s="3">
        <v>19</v>
      </c>
      <c r="Y76" s="179">
        <v>0.2602739726027397</v>
      </c>
      <c r="Z76" s="3">
        <v>0</v>
      </c>
      <c r="AA76" s="180">
        <v>0</v>
      </c>
    </row>
    <row r="77" spans="1:27" ht="15" customHeight="1">
      <c r="A77" s="336"/>
      <c r="B77" s="262" t="s">
        <v>5</v>
      </c>
      <c r="C77" s="234">
        <v>89</v>
      </c>
      <c r="D77" s="172">
        <v>79</v>
      </c>
      <c r="E77" s="173">
        <v>0.8876404494382022</v>
      </c>
      <c r="F77" s="172">
        <v>10</v>
      </c>
      <c r="G77" s="173">
        <v>0.11235955056179776</v>
      </c>
      <c r="H77" s="172">
        <v>10</v>
      </c>
      <c r="I77" s="174">
        <v>0.11235955056179776</v>
      </c>
      <c r="J77" s="175">
        <v>89</v>
      </c>
      <c r="K77" s="3">
        <v>68</v>
      </c>
      <c r="L77" s="176">
        <v>0.7640449438202248</v>
      </c>
      <c r="M77" s="3">
        <f t="shared" si="9"/>
        <v>11</v>
      </c>
      <c r="N77" s="176">
        <f t="shared" si="4"/>
        <v>0.13924050632911392</v>
      </c>
      <c r="O77" s="3">
        <v>21</v>
      </c>
      <c r="P77" s="176">
        <v>0.2359550561797753</v>
      </c>
      <c r="Q77" s="3">
        <v>0</v>
      </c>
      <c r="R77" s="177">
        <v>0</v>
      </c>
      <c r="S77" s="178">
        <v>89</v>
      </c>
      <c r="T77" s="3">
        <v>61</v>
      </c>
      <c r="U77" s="179">
        <v>0.6853932584269663</v>
      </c>
      <c r="V77" s="3">
        <f t="shared" si="2"/>
        <v>7</v>
      </c>
      <c r="W77" s="179">
        <f t="shared" si="6"/>
        <v>0.10294117647058823</v>
      </c>
      <c r="X77" s="3">
        <v>28</v>
      </c>
      <c r="Y77" s="179">
        <v>0.3146067415730337</v>
      </c>
      <c r="Z77" s="3">
        <v>0</v>
      </c>
      <c r="AA77" s="180">
        <v>0</v>
      </c>
    </row>
    <row r="78" spans="1:27" ht="15" customHeight="1">
      <c r="A78" s="336"/>
      <c r="B78" s="262" t="s">
        <v>6</v>
      </c>
      <c r="C78" s="234">
        <v>87</v>
      </c>
      <c r="D78" s="172">
        <v>79</v>
      </c>
      <c r="E78" s="173">
        <v>0.9080459770114941</v>
      </c>
      <c r="F78" s="172">
        <v>8</v>
      </c>
      <c r="G78" s="173">
        <v>0.09195402298850575</v>
      </c>
      <c r="H78" s="172">
        <v>8</v>
      </c>
      <c r="I78" s="174">
        <v>0.09195402298850575</v>
      </c>
      <c r="J78" s="175">
        <v>87</v>
      </c>
      <c r="K78" s="3">
        <v>68</v>
      </c>
      <c r="L78" s="176">
        <v>0.7816091954022988</v>
      </c>
      <c r="M78" s="3">
        <f t="shared" si="9"/>
        <v>11</v>
      </c>
      <c r="N78" s="176">
        <f t="shared" si="4"/>
        <v>0.13924050632911392</v>
      </c>
      <c r="O78" s="3">
        <v>19</v>
      </c>
      <c r="P78" s="176">
        <v>0.21839080459770116</v>
      </c>
      <c r="Q78" s="3">
        <v>0</v>
      </c>
      <c r="R78" s="177">
        <v>0</v>
      </c>
      <c r="S78" s="178">
        <v>87</v>
      </c>
      <c r="T78" s="3">
        <v>63</v>
      </c>
      <c r="U78" s="179">
        <v>0.7241379310344827</v>
      </c>
      <c r="V78" s="3">
        <f t="shared" si="2"/>
        <v>5</v>
      </c>
      <c r="W78" s="179">
        <f t="shared" si="6"/>
        <v>0.07352941176470588</v>
      </c>
      <c r="X78" s="3">
        <v>24</v>
      </c>
      <c r="Y78" s="179">
        <v>0.27586206896551724</v>
      </c>
      <c r="Z78" s="3">
        <v>0</v>
      </c>
      <c r="AA78" s="180">
        <v>0</v>
      </c>
    </row>
    <row r="79" spans="1:27" ht="15" customHeight="1">
      <c r="A79" s="336"/>
      <c r="B79" s="262" t="s">
        <v>7</v>
      </c>
      <c r="C79" s="234">
        <v>83</v>
      </c>
      <c r="D79" s="172">
        <v>73</v>
      </c>
      <c r="E79" s="173">
        <v>0.8795180722891567</v>
      </c>
      <c r="F79" s="172">
        <v>10</v>
      </c>
      <c r="G79" s="173">
        <v>0.12048192771084337</v>
      </c>
      <c r="H79" s="172">
        <v>10</v>
      </c>
      <c r="I79" s="174">
        <v>0.12048192771084337</v>
      </c>
      <c r="J79" s="175">
        <v>83</v>
      </c>
      <c r="K79" s="3">
        <v>71</v>
      </c>
      <c r="L79" s="176">
        <v>0.855421686746988</v>
      </c>
      <c r="M79" s="3">
        <f t="shared" si="9"/>
        <v>2</v>
      </c>
      <c r="N79" s="176">
        <f t="shared" si="4"/>
        <v>0.0273972602739726</v>
      </c>
      <c r="O79" s="3">
        <v>12</v>
      </c>
      <c r="P79" s="176">
        <v>0.14457831325301204</v>
      </c>
      <c r="Q79" s="3">
        <v>0</v>
      </c>
      <c r="R79" s="177">
        <v>0</v>
      </c>
      <c r="S79" s="178">
        <v>83</v>
      </c>
      <c r="T79" s="3">
        <v>60</v>
      </c>
      <c r="U79" s="179">
        <v>0.7228915662650602</v>
      </c>
      <c r="V79" s="3">
        <f t="shared" si="2"/>
        <v>11</v>
      </c>
      <c r="W79" s="179">
        <f t="shared" si="6"/>
        <v>0.15492957746478872</v>
      </c>
      <c r="X79" s="3">
        <v>23</v>
      </c>
      <c r="Y79" s="179">
        <v>0.27710843373493976</v>
      </c>
      <c r="Z79" s="3">
        <v>0</v>
      </c>
      <c r="AA79" s="180">
        <v>0</v>
      </c>
    </row>
    <row r="80" spans="1:27" ht="15" customHeight="1">
      <c r="A80" s="336"/>
      <c r="B80" s="263">
        <v>2007</v>
      </c>
      <c r="C80" s="234">
        <v>81</v>
      </c>
      <c r="D80" s="172">
        <v>72</v>
      </c>
      <c r="E80" s="173">
        <v>0.8888888888888888</v>
      </c>
      <c r="F80" s="172">
        <v>9</v>
      </c>
      <c r="G80" s="173">
        <v>0.1111111111111111</v>
      </c>
      <c r="H80" s="172">
        <v>9</v>
      </c>
      <c r="I80" s="174">
        <v>0.1111111111111111</v>
      </c>
      <c r="J80" s="175">
        <v>81</v>
      </c>
      <c r="K80" s="3">
        <v>64</v>
      </c>
      <c r="L80" s="176">
        <v>0.7901234567901234</v>
      </c>
      <c r="M80" s="3">
        <f t="shared" si="9"/>
        <v>8</v>
      </c>
      <c r="N80" s="176">
        <f t="shared" si="4"/>
        <v>0.1111111111111111</v>
      </c>
      <c r="O80" s="3">
        <v>17</v>
      </c>
      <c r="P80" s="176">
        <v>0.2098765432098765</v>
      </c>
      <c r="Q80" s="3">
        <v>0</v>
      </c>
      <c r="R80" s="177">
        <v>0</v>
      </c>
      <c r="S80" s="178">
        <v>81</v>
      </c>
      <c r="T80" s="3">
        <v>53</v>
      </c>
      <c r="U80" s="179">
        <v>0.654320987654321</v>
      </c>
      <c r="V80" s="3">
        <f t="shared" si="2"/>
        <v>11</v>
      </c>
      <c r="W80" s="179">
        <f t="shared" si="6"/>
        <v>0.171875</v>
      </c>
      <c r="X80" s="3">
        <v>28</v>
      </c>
      <c r="Y80" s="179">
        <v>0.345679012345679</v>
      </c>
      <c r="Z80" s="3">
        <v>0</v>
      </c>
      <c r="AA80" s="180">
        <v>0</v>
      </c>
    </row>
    <row r="81" spans="1:27" ht="15" customHeight="1">
      <c r="A81" s="336"/>
      <c r="B81" s="263">
        <v>2008</v>
      </c>
      <c r="C81" s="234">
        <v>74</v>
      </c>
      <c r="D81" s="172">
        <v>66</v>
      </c>
      <c r="E81" s="173">
        <v>0.8918918918918919</v>
      </c>
      <c r="F81" s="172">
        <v>8</v>
      </c>
      <c r="G81" s="173">
        <v>0.1081081081081081</v>
      </c>
      <c r="H81" s="172">
        <v>8</v>
      </c>
      <c r="I81" s="174">
        <v>0.1081081081081081</v>
      </c>
      <c r="J81" s="175">
        <v>74</v>
      </c>
      <c r="K81" s="3">
        <v>60</v>
      </c>
      <c r="L81" s="176">
        <v>0.8108108108108109</v>
      </c>
      <c r="M81" s="3">
        <f t="shared" si="9"/>
        <v>6</v>
      </c>
      <c r="N81" s="176">
        <f t="shared" si="4"/>
        <v>0.09090909090909091</v>
      </c>
      <c r="O81" s="3">
        <v>14</v>
      </c>
      <c r="P81" s="176">
        <v>0.1891891891891892</v>
      </c>
      <c r="Q81" s="3">
        <v>0</v>
      </c>
      <c r="R81" s="177">
        <v>0</v>
      </c>
      <c r="S81" s="178">
        <v>74</v>
      </c>
      <c r="T81" s="3">
        <v>48</v>
      </c>
      <c r="U81" s="179">
        <v>0.6486486486486487</v>
      </c>
      <c r="V81" s="3">
        <f t="shared" si="2"/>
        <v>12</v>
      </c>
      <c r="W81" s="179">
        <f t="shared" si="6"/>
        <v>0.2</v>
      </c>
      <c r="X81" s="3">
        <v>26</v>
      </c>
      <c r="Y81" s="179">
        <v>0.35135135135135137</v>
      </c>
      <c r="Z81" s="3">
        <v>0</v>
      </c>
      <c r="AA81" s="180">
        <v>0</v>
      </c>
    </row>
    <row r="82" spans="1:27" ht="15" customHeight="1">
      <c r="A82" s="336"/>
      <c r="B82" s="263">
        <v>2009</v>
      </c>
      <c r="C82" s="234">
        <v>87</v>
      </c>
      <c r="D82" s="172">
        <v>71</v>
      </c>
      <c r="E82" s="173">
        <v>0.8160919540229885</v>
      </c>
      <c r="F82" s="172">
        <v>16</v>
      </c>
      <c r="G82" s="173">
        <v>0.1839080459770115</v>
      </c>
      <c r="H82" s="172">
        <v>16</v>
      </c>
      <c r="I82" s="174">
        <v>0.1839080459770115</v>
      </c>
      <c r="J82" s="175">
        <v>87</v>
      </c>
      <c r="K82" s="3">
        <v>54</v>
      </c>
      <c r="L82" s="176">
        <v>0.6206896551724138</v>
      </c>
      <c r="M82" s="3">
        <f t="shared" si="9"/>
        <v>17</v>
      </c>
      <c r="N82" s="176">
        <f t="shared" si="4"/>
        <v>0.23943661971830985</v>
      </c>
      <c r="O82" s="3">
        <v>33</v>
      </c>
      <c r="P82" s="176">
        <v>0.3793103448275862</v>
      </c>
      <c r="Q82" s="3">
        <v>0</v>
      </c>
      <c r="R82" s="177">
        <v>0</v>
      </c>
      <c r="S82" s="178">
        <v>87</v>
      </c>
      <c r="T82" s="3">
        <v>48</v>
      </c>
      <c r="U82" s="179">
        <v>0.5517241379310345</v>
      </c>
      <c r="V82" s="3">
        <f t="shared" si="2"/>
        <v>6</v>
      </c>
      <c r="W82" s="179">
        <f t="shared" si="6"/>
        <v>0.1111111111111111</v>
      </c>
      <c r="X82" s="3">
        <v>39</v>
      </c>
      <c r="Y82" s="179">
        <v>0.4482758620689655</v>
      </c>
      <c r="Z82" s="3">
        <v>0</v>
      </c>
      <c r="AA82" s="180">
        <v>0</v>
      </c>
    </row>
    <row r="83" spans="1:27" ht="15" customHeight="1">
      <c r="A83" s="336"/>
      <c r="B83" s="263">
        <v>2010</v>
      </c>
      <c r="C83" s="234">
        <v>78</v>
      </c>
      <c r="D83" s="172">
        <v>72</v>
      </c>
      <c r="E83" s="173">
        <v>0.923076923076923</v>
      </c>
      <c r="F83" s="172">
        <v>6</v>
      </c>
      <c r="G83" s="173">
        <v>0.07692307692307693</v>
      </c>
      <c r="H83" s="172">
        <v>6</v>
      </c>
      <c r="I83" s="174">
        <v>0.07692307692307693</v>
      </c>
      <c r="J83" s="175">
        <v>78</v>
      </c>
      <c r="K83" s="3">
        <v>63</v>
      </c>
      <c r="L83" s="176">
        <v>0.8076923076923077</v>
      </c>
      <c r="M83" s="3">
        <f t="shared" si="9"/>
        <v>9</v>
      </c>
      <c r="N83" s="176">
        <f t="shared" si="4"/>
        <v>0.125</v>
      </c>
      <c r="O83" s="3">
        <v>15</v>
      </c>
      <c r="P83" s="176">
        <v>0.19230769230769235</v>
      </c>
      <c r="Q83" s="3">
        <v>0</v>
      </c>
      <c r="R83" s="177">
        <v>0</v>
      </c>
      <c r="S83" s="178">
        <v>78</v>
      </c>
      <c r="T83" s="3">
        <v>61</v>
      </c>
      <c r="U83" s="179">
        <v>0.782051282051282</v>
      </c>
      <c r="V83" s="3">
        <f t="shared" si="2"/>
        <v>2</v>
      </c>
      <c r="W83" s="179">
        <f t="shared" si="6"/>
        <v>0.031746031746031744</v>
      </c>
      <c r="X83" s="3">
        <v>17</v>
      </c>
      <c r="Y83" s="179">
        <v>0.21794871794871795</v>
      </c>
      <c r="Z83" s="3">
        <v>0</v>
      </c>
      <c r="AA83" s="180">
        <v>0</v>
      </c>
    </row>
    <row r="84" spans="1:27" ht="15" customHeight="1">
      <c r="A84" s="336"/>
      <c r="B84" s="263">
        <v>2011</v>
      </c>
      <c r="C84" s="234">
        <v>66</v>
      </c>
      <c r="D84" s="172">
        <v>62</v>
      </c>
      <c r="E84" s="173">
        <v>0.9393939393939393</v>
      </c>
      <c r="F84" s="172">
        <v>4</v>
      </c>
      <c r="G84" s="173">
        <v>0.06060606060606061</v>
      </c>
      <c r="H84" s="172">
        <v>4</v>
      </c>
      <c r="I84" s="174">
        <v>0.06060606060606061</v>
      </c>
      <c r="J84" s="175">
        <v>66</v>
      </c>
      <c r="K84" s="3">
        <v>55</v>
      </c>
      <c r="L84" s="176">
        <v>0.8333333333333335</v>
      </c>
      <c r="M84" s="3">
        <f t="shared" si="9"/>
        <v>7</v>
      </c>
      <c r="N84" s="176">
        <f t="shared" si="4"/>
        <v>0.11290322580645161</v>
      </c>
      <c r="O84" s="3">
        <v>11</v>
      </c>
      <c r="P84" s="176">
        <v>0.16666666666666663</v>
      </c>
      <c r="Q84" s="3">
        <v>0</v>
      </c>
      <c r="R84" s="177">
        <v>0</v>
      </c>
      <c r="S84" s="178">
        <v>66</v>
      </c>
      <c r="T84" s="3">
        <v>52</v>
      </c>
      <c r="U84" s="179">
        <v>0.788</v>
      </c>
      <c r="V84" s="3">
        <f t="shared" si="2"/>
        <v>3</v>
      </c>
      <c r="W84" s="179">
        <f t="shared" si="6"/>
        <v>0.05454545454545454</v>
      </c>
      <c r="X84" s="3">
        <v>14</v>
      </c>
      <c r="Y84" s="179">
        <v>0.212</v>
      </c>
      <c r="Z84" s="3">
        <v>0</v>
      </c>
      <c r="AA84" s="180">
        <v>0</v>
      </c>
    </row>
    <row r="85" spans="1:27" ht="15" customHeight="1">
      <c r="A85" s="336"/>
      <c r="B85" s="270">
        <v>2012</v>
      </c>
      <c r="C85" s="181">
        <v>65</v>
      </c>
      <c r="D85" s="182">
        <v>59</v>
      </c>
      <c r="E85" s="183">
        <v>0.9076923076923077</v>
      </c>
      <c r="F85" s="182">
        <v>6</v>
      </c>
      <c r="G85" s="183">
        <v>0.09230769230769231</v>
      </c>
      <c r="H85" s="182">
        <v>6</v>
      </c>
      <c r="I85" s="184">
        <v>0.09230769230769231</v>
      </c>
      <c r="J85" s="185">
        <v>65</v>
      </c>
      <c r="K85" s="91">
        <v>50</v>
      </c>
      <c r="L85" s="186">
        <v>0.769</v>
      </c>
      <c r="M85" s="3">
        <f t="shared" si="9"/>
        <v>9</v>
      </c>
      <c r="N85" s="186">
        <f t="shared" si="4"/>
        <v>0.15254237288135594</v>
      </c>
      <c r="O85" s="91">
        <v>15</v>
      </c>
      <c r="P85" s="186">
        <v>0.231</v>
      </c>
      <c r="Q85" s="91">
        <v>0</v>
      </c>
      <c r="R85" s="187">
        <v>0</v>
      </c>
      <c r="S85" s="188">
        <v>65</v>
      </c>
      <c r="T85" s="91"/>
      <c r="U85" s="189"/>
      <c r="V85" s="91"/>
      <c r="W85" s="189"/>
      <c r="X85" s="91"/>
      <c r="Y85" s="189"/>
      <c r="Z85" s="91">
        <v>65</v>
      </c>
      <c r="AA85" s="190">
        <v>1</v>
      </c>
    </row>
    <row r="86" spans="1:27" ht="15" customHeight="1" thickBot="1">
      <c r="A86" s="369"/>
      <c r="B86" s="264">
        <v>2013</v>
      </c>
      <c r="C86" s="246">
        <v>62</v>
      </c>
      <c r="D86" s="247">
        <v>59</v>
      </c>
      <c r="E86" s="248">
        <v>0.952</v>
      </c>
      <c r="F86" s="247"/>
      <c r="G86" s="248"/>
      <c r="H86" s="247"/>
      <c r="I86" s="249"/>
      <c r="J86" s="250"/>
      <c r="K86" s="38"/>
      <c r="L86" s="251"/>
      <c r="M86" s="38"/>
      <c r="N86" s="251"/>
      <c r="O86" s="38"/>
      <c r="P86" s="251"/>
      <c r="Q86" s="38"/>
      <c r="R86" s="252"/>
      <c r="S86" s="253"/>
      <c r="T86" s="38"/>
      <c r="U86" s="254"/>
      <c r="V86" s="38"/>
      <c r="W86" s="254"/>
      <c r="X86" s="38"/>
      <c r="Y86" s="254"/>
      <c r="Z86" s="38"/>
      <c r="AA86" s="255"/>
    </row>
    <row r="87" spans="1:27" ht="15" customHeight="1" thickBot="1" thickTop="1">
      <c r="A87" s="367" t="s">
        <v>77</v>
      </c>
      <c r="B87" s="368"/>
      <c r="C87" s="98"/>
      <c r="D87" s="99"/>
      <c r="E87" s="226">
        <f>AVERAGE(E73:E86)</f>
        <v>0.9028323117871484</v>
      </c>
      <c r="F87" s="99"/>
      <c r="G87" s="226">
        <f>AVERAGE(G73:G85)</f>
        <v>0.10094981807537871</v>
      </c>
      <c r="H87" s="99"/>
      <c r="I87" s="227">
        <f>AVERAGE(I73:I85)</f>
        <v>0.10094981807537871</v>
      </c>
      <c r="J87" s="102"/>
      <c r="K87" s="103"/>
      <c r="L87" s="235">
        <f>AVERAGE(L73:L85)</f>
        <v>0.7931174993884199</v>
      </c>
      <c r="M87" s="99"/>
      <c r="N87" s="235">
        <f>AVERAGE(N73:N85)</f>
        <v>0.11826652479455824</v>
      </c>
      <c r="O87" s="99"/>
      <c r="P87" s="235">
        <f>AVERAGE(P73:P85)</f>
        <v>0.20688250061158003</v>
      </c>
      <c r="Q87" s="99"/>
      <c r="R87" s="104"/>
      <c r="S87" s="217"/>
      <c r="T87" s="99"/>
      <c r="U87" s="235">
        <f>AVERAGE(U73:U84)</f>
        <v>0.7087857710243579</v>
      </c>
      <c r="V87" s="99"/>
      <c r="W87" s="235">
        <f>AVERAGE(W73:W84)</f>
        <v>0.10855197878578447</v>
      </c>
      <c r="X87" s="99"/>
      <c r="Y87" s="235">
        <f>AVERAGE(Y73:Y84)</f>
        <v>0.29121422897564214</v>
      </c>
      <c r="Z87" s="99"/>
      <c r="AA87" s="152"/>
    </row>
    <row r="88" spans="1:27" ht="15" customHeight="1" thickBot="1" thickTop="1">
      <c r="A88" s="332" t="s">
        <v>71</v>
      </c>
      <c r="B88" s="333"/>
      <c r="C88" s="80"/>
      <c r="D88" s="74"/>
      <c r="E88" s="195">
        <f>_xlfn.STDEV.P(E73:E86)</f>
        <v>0.03651410902400547</v>
      </c>
      <c r="F88" s="74"/>
      <c r="G88" s="195">
        <f>_xlfn.STDEV.P(G73:G85)</f>
        <v>0.03515077640392112</v>
      </c>
      <c r="H88" s="74"/>
      <c r="I88" s="196">
        <f>_xlfn.STDEV.P(I73:I85)</f>
        <v>0.03515077640392112</v>
      </c>
      <c r="J88" s="73"/>
      <c r="K88" s="74"/>
      <c r="L88" s="195">
        <f>_xlfn.STDEV.P(L73:L85)</f>
        <v>0.05636678985553388</v>
      </c>
      <c r="M88" s="74"/>
      <c r="N88" s="195">
        <f>_xlfn.STDEV.P(N73:N85)</f>
        <v>0.04791003818350058</v>
      </c>
      <c r="O88" s="74"/>
      <c r="P88" s="195">
        <f>_xlfn.STDEV.P(P73:P85)</f>
        <v>0.05636678985553387</v>
      </c>
      <c r="Q88" s="74"/>
      <c r="R88" s="77"/>
      <c r="S88" s="197"/>
      <c r="T88" s="74"/>
      <c r="U88" s="195">
        <f>_xlfn.STDEV.P(U73:U84)</f>
        <v>0.06465720896348463</v>
      </c>
      <c r="V88" s="74"/>
      <c r="W88" s="195">
        <f>_xlfn.STDEV.P(W73:W84)</f>
        <v>0.04875499161740088</v>
      </c>
      <c r="X88" s="74"/>
      <c r="Y88" s="195">
        <f>_xlfn.STDEV.P(Y73:Y84)</f>
        <v>0.0646572089634846</v>
      </c>
      <c r="Z88" s="74"/>
      <c r="AA88" s="149"/>
    </row>
    <row r="89" spans="1:27" ht="15" customHeight="1" thickBot="1" thickTop="1">
      <c r="A89" s="334" t="s">
        <v>75</v>
      </c>
      <c r="B89" s="335"/>
      <c r="C89" s="60"/>
      <c r="D89" s="44"/>
      <c r="E89" s="231">
        <f>(E86-E73)/($B$18-$B$5)</f>
        <v>0.007496503496503497</v>
      </c>
      <c r="F89" s="44"/>
      <c r="G89" s="231">
        <f>SLOPE(G73:G85,$B$73:$B$85)</f>
        <v>-0.009814520159347742</v>
      </c>
      <c r="H89" s="44"/>
      <c r="I89" s="232">
        <f>SLOPE(I73:I85,$B$73:$B$85)</f>
        <v>-0.009814520159347742</v>
      </c>
      <c r="J89" s="70"/>
      <c r="K89" s="69"/>
      <c r="L89" s="231">
        <f>(L85-L73)/($B$17-$B$5)</f>
        <v>-0.0025833333333333355</v>
      </c>
      <c r="M89" s="69"/>
      <c r="N89" s="231">
        <f>(N85-N73)/($B$17-$B$5)</f>
        <v>0.007392715470609449</v>
      </c>
      <c r="O89" s="69"/>
      <c r="P89" s="231">
        <f>(P85-P73)/($B$17-$B$5)</f>
        <v>0.0025833333333333333</v>
      </c>
      <c r="Q89" s="69"/>
      <c r="R89" s="71"/>
      <c r="S89" s="238"/>
      <c r="T89" s="69"/>
      <c r="U89" s="231">
        <f>(U84-U73)/($B$16-$B$5)</f>
        <v>0.008826446280991739</v>
      </c>
      <c r="V89" s="69"/>
      <c r="W89" s="231">
        <f>(W84-W73)/($B$16-$B$5)</f>
        <v>-0.00743801652892562</v>
      </c>
      <c r="X89" s="69"/>
      <c r="Y89" s="231">
        <f>(Y84-Y73)/($B$16-$B$5)</f>
        <v>-0.008826446280991735</v>
      </c>
      <c r="Z89" s="69"/>
      <c r="AA89" s="153"/>
    </row>
    <row r="90" spans="1:27" ht="15" customHeight="1" thickTop="1">
      <c r="A90" s="346" t="s">
        <v>24</v>
      </c>
      <c r="B90" s="265" t="s">
        <v>1</v>
      </c>
      <c r="C90" s="256">
        <v>44</v>
      </c>
      <c r="D90" s="257">
        <v>34</v>
      </c>
      <c r="E90" s="258">
        <v>0.7727272727272727</v>
      </c>
      <c r="F90" s="257">
        <v>10</v>
      </c>
      <c r="G90" s="258">
        <v>0.22727272727272727</v>
      </c>
      <c r="H90" s="257">
        <v>10</v>
      </c>
      <c r="I90" s="259">
        <v>0.22727272727272727</v>
      </c>
      <c r="J90" s="240">
        <v>44</v>
      </c>
      <c r="K90" s="30">
        <v>29</v>
      </c>
      <c r="L90" s="241">
        <v>0.6590909090909091</v>
      </c>
      <c r="M90" s="30">
        <f aca="true" t="shared" si="10" ref="M90:M170">D90-K90</f>
        <v>5</v>
      </c>
      <c r="N90" s="241">
        <f aca="true" t="shared" si="11" ref="N90:N169">M90/D90</f>
        <v>0.14705882352941177</v>
      </c>
      <c r="O90" s="30">
        <v>15</v>
      </c>
      <c r="P90" s="241">
        <v>0.34090909090909094</v>
      </c>
      <c r="Q90" s="30">
        <v>0</v>
      </c>
      <c r="R90" s="242">
        <v>0</v>
      </c>
      <c r="S90" s="207">
        <v>44</v>
      </c>
      <c r="T90" s="22">
        <v>24</v>
      </c>
      <c r="U90" s="208">
        <v>0.5454545454545454</v>
      </c>
      <c r="V90" s="22">
        <f aca="true" t="shared" si="12" ref="V90:V167">K90-T90</f>
        <v>5</v>
      </c>
      <c r="W90" s="208">
        <f t="shared" si="6"/>
        <v>0.1724137931034483</v>
      </c>
      <c r="X90" s="22">
        <v>20</v>
      </c>
      <c r="Y90" s="208">
        <v>0.45454545454545453</v>
      </c>
      <c r="Z90" s="22">
        <v>0</v>
      </c>
      <c r="AA90" s="209">
        <v>0</v>
      </c>
    </row>
    <row r="91" spans="1:27" ht="15" customHeight="1">
      <c r="A91" s="336"/>
      <c r="B91" s="262" t="s">
        <v>2</v>
      </c>
      <c r="C91" s="234">
        <v>43</v>
      </c>
      <c r="D91" s="172">
        <v>33</v>
      </c>
      <c r="E91" s="173">
        <v>0.7674418604651163</v>
      </c>
      <c r="F91" s="172">
        <v>10</v>
      </c>
      <c r="G91" s="173">
        <v>0.23255813953488372</v>
      </c>
      <c r="H91" s="172">
        <v>10</v>
      </c>
      <c r="I91" s="174">
        <v>0.23255813953488372</v>
      </c>
      <c r="J91" s="175">
        <v>43</v>
      </c>
      <c r="K91" s="3">
        <v>32</v>
      </c>
      <c r="L91" s="176">
        <v>0.7441860465116279</v>
      </c>
      <c r="M91" s="3">
        <f t="shared" si="10"/>
        <v>1</v>
      </c>
      <c r="N91" s="176">
        <f t="shared" si="11"/>
        <v>0.030303030303030304</v>
      </c>
      <c r="O91" s="3">
        <v>11</v>
      </c>
      <c r="P91" s="176">
        <v>0.2558139534883721</v>
      </c>
      <c r="Q91" s="3">
        <v>0</v>
      </c>
      <c r="R91" s="177">
        <v>0</v>
      </c>
      <c r="S91" s="178">
        <v>43</v>
      </c>
      <c r="T91" s="3">
        <v>28</v>
      </c>
      <c r="U91" s="179">
        <v>0.6511627906976745</v>
      </c>
      <c r="V91" s="3">
        <f t="shared" si="12"/>
        <v>4</v>
      </c>
      <c r="W91" s="179">
        <f t="shared" si="6"/>
        <v>0.125</v>
      </c>
      <c r="X91" s="3">
        <v>15</v>
      </c>
      <c r="Y91" s="179">
        <v>0.34883720930232553</v>
      </c>
      <c r="Z91" s="3">
        <v>0</v>
      </c>
      <c r="AA91" s="180">
        <v>0</v>
      </c>
    </row>
    <row r="92" spans="1:27" ht="15" customHeight="1">
      <c r="A92" s="336"/>
      <c r="B92" s="262" t="s">
        <v>3</v>
      </c>
      <c r="C92" s="234">
        <v>44</v>
      </c>
      <c r="D92" s="172">
        <v>37</v>
      </c>
      <c r="E92" s="173">
        <v>0.8409090909090909</v>
      </c>
      <c r="F92" s="172">
        <v>7</v>
      </c>
      <c r="G92" s="173">
        <v>0.1590909090909091</v>
      </c>
      <c r="H92" s="172">
        <v>7</v>
      </c>
      <c r="I92" s="174">
        <v>0.1590909090909091</v>
      </c>
      <c r="J92" s="175">
        <v>44</v>
      </c>
      <c r="K92" s="3">
        <v>29</v>
      </c>
      <c r="L92" s="176">
        <v>0.6590909090909091</v>
      </c>
      <c r="M92" s="3">
        <f t="shared" si="10"/>
        <v>8</v>
      </c>
      <c r="N92" s="176">
        <f t="shared" si="11"/>
        <v>0.21621621621621623</v>
      </c>
      <c r="O92" s="3">
        <v>15</v>
      </c>
      <c r="P92" s="176">
        <v>0.34090909090909094</v>
      </c>
      <c r="Q92" s="3">
        <v>0</v>
      </c>
      <c r="R92" s="177">
        <v>0</v>
      </c>
      <c r="S92" s="178">
        <v>44</v>
      </c>
      <c r="T92" s="3">
        <v>26</v>
      </c>
      <c r="U92" s="179">
        <v>0.5909090909090909</v>
      </c>
      <c r="V92" s="3">
        <f t="shared" si="12"/>
        <v>3</v>
      </c>
      <c r="W92" s="179">
        <f t="shared" si="6"/>
        <v>0.10344827586206896</v>
      </c>
      <c r="X92" s="3">
        <v>18</v>
      </c>
      <c r="Y92" s="179">
        <v>0.40909090909090906</v>
      </c>
      <c r="Z92" s="3">
        <v>0</v>
      </c>
      <c r="AA92" s="180">
        <v>0</v>
      </c>
    </row>
    <row r="93" spans="1:27" ht="15" customHeight="1">
      <c r="A93" s="336"/>
      <c r="B93" s="262" t="s">
        <v>4</v>
      </c>
      <c r="C93" s="234">
        <v>56</v>
      </c>
      <c r="D93" s="172">
        <v>47</v>
      </c>
      <c r="E93" s="173">
        <v>0.8392857142857143</v>
      </c>
      <c r="F93" s="172">
        <v>9</v>
      </c>
      <c r="G93" s="173">
        <v>0.16071428571428573</v>
      </c>
      <c r="H93" s="172">
        <v>9</v>
      </c>
      <c r="I93" s="174">
        <v>0.16071428571428573</v>
      </c>
      <c r="J93" s="175">
        <v>56</v>
      </c>
      <c r="K93" s="3">
        <v>34</v>
      </c>
      <c r="L93" s="176">
        <v>0.6071428571428572</v>
      </c>
      <c r="M93" s="3">
        <f t="shared" si="10"/>
        <v>13</v>
      </c>
      <c r="N93" s="176">
        <f t="shared" si="11"/>
        <v>0.2765957446808511</v>
      </c>
      <c r="O93" s="3">
        <v>22</v>
      </c>
      <c r="P93" s="176">
        <v>0.39285714285714285</v>
      </c>
      <c r="Q93" s="3">
        <v>0</v>
      </c>
      <c r="R93" s="177">
        <v>0</v>
      </c>
      <c r="S93" s="178">
        <v>56</v>
      </c>
      <c r="T93" s="3">
        <v>31</v>
      </c>
      <c r="U93" s="179">
        <v>0.5535714285714285</v>
      </c>
      <c r="V93" s="3">
        <f t="shared" si="12"/>
        <v>3</v>
      </c>
      <c r="W93" s="179">
        <f t="shared" si="6"/>
        <v>0.08823529411764706</v>
      </c>
      <c r="X93" s="3">
        <v>25</v>
      </c>
      <c r="Y93" s="179">
        <v>0.44642857142857145</v>
      </c>
      <c r="Z93" s="3">
        <v>0</v>
      </c>
      <c r="AA93" s="180">
        <v>0</v>
      </c>
    </row>
    <row r="94" spans="1:27" ht="15" customHeight="1">
      <c r="A94" s="336"/>
      <c r="B94" s="262" t="s">
        <v>5</v>
      </c>
      <c r="C94" s="234">
        <v>37</v>
      </c>
      <c r="D94" s="172">
        <v>30</v>
      </c>
      <c r="E94" s="173">
        <v>0.8108108108108109</v>
      </c>
      <c r="F94" s="172">
        <v>7</v>
      </c>
      <c r="G94" s="173">
        <v>0.1891891891891892</v>
      </c>
      <c r="H94" s="172">
        <v>7</v>
      </c>
      <c r="I94" s="174">
        <v>0.1891891891891892</v>
      </c>
      <c r="J94" s="175">
        <v>37</v>
      </c>
      <c r="K94" s="3">
        <v>24</v>
      </c>
      <c r="L94" s="176">
        <v>0.6486486486486487</v>
      </c>
      <c r="M94" s="3">
        <f t="shared" si="10"/>
        <v>6</v>
      </c>
      <c r="N94" s="176">
        <f t="shared" si="11"/>
        <v>0.2</v>
      </c>
      <c r="O94" s="3">
        <v>13</v>
      </c>
      <c r="P94" s="176">
        <v>0.35135135135135137</v>
      </c>
      <c r="Q94" s="3">
        <v>0</v>
      </c>
      <c r="R94" s="177">
        <v>0</v>
      </c>
      <c r="S94" s="178">
        <v>37</v>
      </c>
      <c r="T94" s="3">
        <v>21</v>
      </c>
      <c r="U94" s="179">
        <v>0.5675675675675675</v>
      </c>
      <c r="V94" s="3">
        <f t="shared" si="12"/>
        <v>3</v>
      </c>
      <c r="W94" s="179">
        <f t="shared" si="6"/>
        <v>0.125</v>
      </c>
      <c r="X94" s="3">
        <v>16</v>
      </c>
      <c r="Y94" s="179">
        <v>0.4324324324324324</v>
      </c>
      <c r="Z94" s="3">
        <v>0</v>
      </c>
      <c r="AA94" s="180">
        <v>0</v>
      </c>
    </row>
    <row r="95" spans="1:27" ht="15" customHeight="1">
      <c r="A95" s="336"/>
      <c r="B95" s="262" t="s">
        <v>6</v>
      </c>
      <c r="C95" s="234">
        <v>56</v>
      </c>
      <c r="D95" s="172">
        <v>42</v>
      </c>
      <c r="E95" s="173">
        <v>0.75</v>
      </c>
      <c r="F95" s="172">
        <v>14</v>
      </c>
      <c r="G95" s="173">
        <v>0.25</v>
      </c>
      <c r="H95" s="172">
        <v>14</v>
      </c>
      <c r="I95" s="174">
        <v>0.25</v>
      </c>
      <c r="J95" s="175">
        <v>56</v>
      </c>
      <c r="K95" s="3">
        <v>33</v>
      </c>
      <c r="L95" s="176">
        <v>0.5892857142857143</v>
      </c>
      <c r="M95" s="3">
        <f t="shared" si="10"/>
        <v>9</v>
      </c>
      <c r="N95" s="176">
        <f t="shared" si="11"/>
        <v>0.21428571428571427</v>
      </c>
      <c r="O95" s="3">
        <v>23</v>
      </c>
      <c r="P95" s="176">
        <v>0.4107142857142857</v>
      </c>
      <c r="Q95" s="3">
        <v>0</v>
      </c>
      <c r="R95" s="177">
        <v>0</v>
      </c>
      <c r="S95" s="178">
        <v>56</v>
      </c>
      <c r="T95" s="3">
        <v>27</v>
      </c>
      <c r="U95" s="179">
        <v>0.48214285714285715</v>
      </c>
      <c r="V95" s="3">
        <f t="shared" si="12"/>
        <v>6</v>
      </c>
      <c r="W95" s="179">
        <f t="shared" si="6"/>
        <v>0.18181818181818182</v>
      </c>
      <c r="X95" s="3">
        <v>29</v>
      </c>
      <c r="Y95" s="179">
        <v>0.5178571428571428</v>
      </c>
      <c r="Z95" s="3">
        <v>0</v>
      </c>
      <c r="AA95" s="180">
        <v>0</v>
      </c>
    </row>
    <row r="96" spans="1:27" ht="15" customHeight="1">
      <c r="A96" s="336"/>
      <c r="B96" s="262" t="s">
        <v>7</v>
      </c>
      <c r="C96" s="234">
        <v>41</v>
      </c>
      <c r="D96" s="172">
        <v>37</v>
      </c>
      <c r="E96" s="173">
        <v>0.9024390243902439</v>
      </c>
      <c r="F96" s="172">
        <v>4</v>
      </c>
      <c r="G96" s="173">
        <v>0.0975609756097561</v>
      </c>
      <c r="H96" s="172">
        <v>4</v>
      </c>
      <c r="I96" s="174">
        <v>0.0975609756097561</v>
      </c>
      <c r="J96" s="175">
        <v>41</v>
      </c>
      <c r="K96" s="3">
        <v>32</v>
      </c>
      <c r="L96" s="176">
        <v>0.7804878048780488</v>
      </c>
      <c r="M96" s="3">
        <f t="shared" si="10"/>
        <v>5</v>
      </c>
      <c r="N96" s="176">
        <f t="shared" si="11"/>
        <v>0.13513513513513514</v>
      </c>
      <c r="O96" s="3">
        <v>9</v>
      </c>
      <c r="P96" s="176">
        <v>0.21951219512195125</v>
      </c>
      <c r="Q96" s="3">
        <v>0</v>
      </c>
      <c r="R96" s="177">
        <v>0</v>
      </c>
      <c r="S96" s="178">
        <v>41</v>
      </c>
      <c r="T96" s="3">
        <v>28</v>
      </c>
      <c r="U96" s="179">
        <v>0.6829268292682927</v>
      </c>
      <c r="V96" s="3">
        <f t="shared" si="12"/>
        <v>4</v>
      </c>
      <c r="W96" s="179">
        <f t="shared" si="6"/>
        <v>0.125</v>
      </c>
      <c r="X96" s="3">
        <v>13</v>
      </c>
      <c r="Y96" s="179">
        <v>0.3170731707317073</v>
      </c>
      <c r="Z96" s="3">
        <v>0</v>
      </c>
      <c r="AA96" s="180">
        <v>0</v>
      </c>
    </row>
    <row r="97" spans="1:27" ht="15" customHeight="1">
      <c r="A97" s="336"/>
      <c r="B97" s="263">
        <v>2007</v>
      </c>
      <c r="C97" s="234">
        <v>27</v>
      </c>
      <c r="D97" s="172">
        <v>22</v>
      </c>
      <c r="E97" s="173">
        <v>0.8148148148148148</v>
      </c>
      <c r="F97" s="172">
        <v>5</v>
      </c>
      <c r="G97" s="173">
        <v>0.1851851851851852</v>
      </c>
      <c r="H97" s="172">
        <v>5</v>
      </c>
      <c r="I97" s="174">
        <v>0.1851851851851852</v>
      </c>
      <c r="J97" s="175">
        <v>27</v>
      </c>
      <c r="K97" s="3">
        <v>19</v>
      </c>
      <c r="L97" s="176">
        <v>0.7037037037037037</v>
      </c>
      <c r="M97" s="3">
        <f t="shared" si="10"/>
        <v>3</v>
      </c>
      <c r="N97" s="176">
        <f t="shared" si="11"/>
        <v>0.13636363636363635</v>
      </c>
      <c r="O97" s="3">
        <v>8</v>
      </c>
      <c r="P97" s="176">
        <v>0.2962962962962963</v>
      </c>
      <c r="Q97" s="3">
        <v>0</v>
      </c>
      <c r="R97" s="177">
        <v>0</v>
      </c>
      <c r="S97" s="178">
        <v>27</v>
      </c>
      <c r="T97" s="3">
        <v>16</v>
      </c>
      <c r="U97" s="179">
        <v>0.5925925925925926</v>
      </c>
      <c r="V97" s="3">
        <f t="shared" si="12"/>
        <v>3</v>
      </c>
      <c r="W97" s="179">
        <f t="shared" si="6"/>
        <v>0.15789473684210525</v>
      </c>
      <c r="X97" s="3">
        <v>11</v>
      </c>
      <c r="Y97" s="179">
        <v>0.4074074074074074</v>
      </c>
      <c r="Z97" s="3">
        <v>0</v>
      </c>
      <c r="AA97" s="180">
        <v>0</v>
      </c>
    </row>
    <row r="98" spans="1:27" ht="15" customHeight="1">
      <c r="A98" s="336"/>
      <c r="B98" s="263">
        <v>2008</v>
      </c>
      <c r="C98" s="234">
        <v>19</v>
      </c>
      <c r="D98" s="172">
        <v>17</v>
      </c>
      <c r="E98" s="173">
        <v>0.8947368421052632</v>
      </c>
      <c r="F98" s="172">
        <v>2</v>
      </c>
      <c r="G98" s="173">
        <v>0.10526315789473684</v>
      </c>
      <c r="H98" s="172">
        <v>2</v>
      </c>
      <c r="I98" s="174">
        <v>0.10526315789473684</v>
      </c>
      <c r="J98" s="175">
        <v>19</v>
      </c>
      <c r="K98" s="3">
        <v>13</v>
      </c>
      <c r="L98" s="176">
        <v>0.6842105263157895</v>
      </c>
      <c r="M98" s="3">
        <f t="shared" si="10"/>
        <v>4</v>
      </c>
      <c r="N98" s="176">
        <f t="shared" si="11"/>
        <v>0.23529411764705882</v>
      </c>
      <c r="O98" s="3">
        <v>6</v>
      </c>
      <c r="P98" s="176">
        <v>0.3157894736842105</v>
      </c>
      <c r="Q98" s="3">
        <v>0</v>
      </c>
      <c r="R98" s="177">
        <v>0</v>
      </c>
      <c r="S98" s="178">
        <v>19</v>
      </c>
      <c r="T98" s="3">
        <v>12</v>
      </c>
      <c r="U98" s="179">
        <v>0.631578947368421</v>
      </c>
      <c r="V98" s="3">
        <f t="shared" si="12"/>
        <v>1</v>
      </c>
      <c r="W98" s="179">
        <f t="shared" si="6"/>
        <v>0.07692307692307693</v>
      </c>
      <c r="X98" s="3">
        <v>7</v>
      </c>
      <c r="Y98" s="179">
        <v>0.3684210526315789</v>
      </c>
      <c r="Z98" s="3">
        <v>0</v>
      </c>
      <c r="AA98" s="180">
        <v>0</v>
      </c>
    </row>
    <row r="99" spans="1:27" ht="15" customHeight="1">
      <c r="A99" s="336"/>
      <c r="B99" s="263">
        <v>2009</v>
      </c>
      <c r="C99" s="234">
        <v>36</v>
      </c>
      <c r="D99" s="172">
        <v>31</v>
      </c>
      <c r="E99" s="173">
        <v>0.8611111111111112</v>
      </c>
      <c r="F99" s="172">
        <v>5</v>
      </c>
      <c r="G99" s="173">
        <v>0.1388888888888889</v>
      </c>
      <c r="H99" s="172">
        <v>5</v>
      </c>
      <c r="I99" s="174">
        <v>0.1388888888888889</v>
      </c>
      <c r="J99" s="175">
        <v>36</v>
      </c>
      <c r="K99" s="3">
        <v>27</v>
      </c>
      <c r="L99" s="176">
        <v>0.75</v>
      </c>
      <c r="M99" s="3">
        <f t="shared" si="10"/>
        <v>4</v>
      </c>
      <c r="N99" s="176">
        <f t="shared" si="11"/>
        <v>0.12903225806451613</v>
      </c>
      <c r="O99" s="3">
        <v>9</v>
      </c>
      <c r="P99" s="176">
        <v>0.25</v>
      </c>
      <c r="Q99" s="3">
        <v>0</v>
      </c>
      <c r="R99" s="177">
        <v>0</v>
      </c>
      <c r="S99" s="178">
        <v>36</v>
      </c>
      <c r="T99" s="3">
        <v>24</v>
      </c>
      <c r="U99" s="179">
        <v>0.6666666666666665</v>
      </c>
      <c r="V99" s="3">
        <f t="shared" si="12"/>
        <v>3</v>
      </c>
      <c r="W99" s="179">
        <f t="shared" si="6"/>
        <v>0.1111111111111111</v>
      </c>
      <c r="X99" s="3">
        <v>12</v>
      </c>
      <c r="Y99" s="179">
        <v>0.33333333333333326</v>
      </c>
      <c r="Z99" s="3">
        <v>0</v>
      </c>
      <c r="AA99" s="180">
        <v>0</v>
      </c>
    </row>
    <row r="100" spans="1:27" ht="15" customHeight="1">
      <c r="A100" s="336"/>
      <c r="B100" s="263">
        <v>2010</v>
      </c>
      <c r="C100" s="234">
        <v>18</v>
      </c>
      <c r="D100" s="172">
        <v>16</v>
      </c>
      <c r="E100" s="173">
        <v>0.8888888888888888</v>
      </c>
      <c r="F100" s="172">
        <v>2</v>
      </c>
      <c r="G100" s="173">
        <v>0.1111111111111111</v>
      </c>
      <c r="H100" s="172">
        <v>2</v>
      </c>
      <c r="I100" s="174">
        <v>0.1111111111111111</v>
      </c>
      <c r="J100" s="175">
        <v>18</v>
      </c>
      <c r="K100" s="3">
        <v>13</v>
      </c>
      <c r="L100" s="176">
        <v>0.7222222222222221</v>
      </c>
      <c r="M100" s="3">
        <f t="shared" si="10"/>
        <v>3</v>
      </c>
      <c r="N100" s="176">
        <f t="shared" si="11"/>
        <v>0.1875</v>
      </c>
      <c r="O100" s="3">
        <v>5</v>
      </c>
      <c r="P100" s="176">
        <v>0.2777777777777778</v>
      </c>
      <c r="Q100" s="3">
        <v>0</v>
      </c>
      <c r="R100" s="177">
        <v>0</v>
      </c>
      <c r="S100" s="178">
        <v>18</v>
      </c>
      <c r="T100" s="3">
        <v>12</v>
      </c>
      <c r="U100" s="179">
        <v>0.6666666666666665</v>
      </c>
      <c r="V100" s="3">
        <f t="shared" si="12"/>
        <v>1</v>
      </c>
      <c r="W100" s="179">
        <f t="shared" si="6"/>
        <v>0.07692307692307693</v>
      </c>
      <c r="X100" s="3">
        <v>6</v>
      </c>
      <c r="Y100" s="179">
        <v>0.33333333333333326</v>
      </c>
      <c r="Z100" s="3">
        <v>0</v>
      </c>
      <c r="AA100" s="180">
        <v>0</v>
      </c>
    </row>
    <row r="101" spans="1:27" ht="15" customHeight="1">
      <c r="A101" s="336"/>
      <c r="B101" s="263">
        <v>2011</v>
      </c>
      <c r="C101" s="234">
        <v>15</v>
      </c>
      <c r="D101" s="172">
        <v>15</v>
      </c>
      <c r="E101" s="173">
        <v>1</v>
      </c>
      <c r="F101" s="172">
        <v>0</v>
      </c>
      <c r="G101" s="173">
        <v>0</v>
      </c>
      <c r="H101" s="172">
        <v>0</v>
      </c>
      <c r="I101" s="174">
        <v>0</v>
      </c>
      <c r="J101" s="175">
        <v>15</v>
      </c>
      <c r="K101" s="3">
        <v>14</v>
      </c>
      <c r="L101" s="176">
        <v>0.9333333333333332</v>
      </c>
      <c r="M101" s="3">
        <f t="shared" si="10"/>
        <v>1</v>
      </c>
      <c r="N101" s="176">
        <f t="shared" si="11"/>
        <v>0.06666666666666667</v>
      </c>
      <c r="O101" s="3">
        <v>1</v>
      </c>
      <c r="P101" s="176">
        <v>0.06666666666666667</v>
      </c>
      <c r="Q101" s="3">
        <v>0</v>
      </c>
      <c r="R101" s="177">
        <v>0</v>
      </c>
      <c r="S101" s="178">
        <v>15</v>
      </c>
      <c r="T101" s="3">
        <v>10</v>
      </c>
      <c r="U101" s="179">
        <v>0.667</v>
      </c>
      <c r="V101" s="3">
        <f t="shared" si="12"/>
        <v>4</v>
      </c>
      <c r="W101" s="179">
        <f t="shared" si="6"/>
        <v>0.2857142857142857</v>
      </c>
      <c r="X101" s="3">
        <v>5</v>
      </c>
      <c r="Y101" s="179">
        <v>0.333</v>
      </c>
      <c r="Z101" s="3">
        <v>0</v>
      </c>
      <c r="AA101" s="180">
        <v>0</v>
      </c>
    </row>
    <row r="102" spans="1:27" ht="15" customHeight="1">
      <c r="A102" s="336"/>
      <c r="B102" s="270">
        <v>2012</v>
      </c>
      <c r="C102" s="181">
        <v>20</v>
      </c>
      <c r="D102" s="182">
        <v>20</v>
      </c>
      <c r="E102" s="183">
        <v>1</v>
      </c>
      <c r="F102" s="182">
        <v>0</v>
      </c>
      <c r="G102" s="183">
        <v>0</v>
      </c>
      <c r="H102" s="182">
        <v>0</v>
      </c>
      <c r="I102" s="184">
        <v>0</v>
      </c>
      <c r="J102" s="185">
        <v>20</v>
      </c>
      <c r="K102" s="91">
        <v>17</v>
      </c>
      <c r="L102" s="186">
        <v>0.85</v>
      </c>
      <c r="M102" s="3">
        <f t="shared" si="10"/>
        <v>3</v>
      </c>
      <c r="N102" s="186">
        <f t="shared" si="11"/>
        <v>0.15</v>
      </c>
      <c r="O102" s="91">
        <v>3</v>
      </c>
      <c r="P102" s="186">
        <v>0.15</v>
      </c>
      <c r="Q102" s="91">
        <v>0</v>
      </c>
      <c r="R102" s="187">
        <v>0</v>
      </c>
      <c r="S102" s="188">
        <v>20</v>
      </c>
      <c r="T102" s="91"/>
      <c r="U102" s="189"/>
      <c r="V102" s="91"/>
      <c r="W102" s="189"/>
      <c r="X102" s="91"/>
      <c r="Y102" s="189"/>
      <c r="Z102" s="91">
        <v>20</v>
      </c>
      <c r="AA102" s="190">
        <v>1</v>
      </c>
    </row>
    <row r="103" spans="1:27" ht="15" customHeight="1" thickBot="1">
      <c r="A103" s="369"/>
      <c r="B103" s="264">
        <v>2013</v>
      </c>
      <c r="C103" s="246">
        <v>17</v>
      </c>
      <c r="D103" s="247">
        <v>16</v>
      </c>
      <c r="E103" s="248">
        <v>0.941</v>
      </c>
      <c r="F103" s="247"/>
      <c r="G103" s="248"/>
      <c r="H103" s="247"/>
      <c r="I103" s="249"/>
      <c r="J103" s="250"/>
      <c r="K103" s="38"/>
      <c r="L103" s="251"/>
      <c r="M103" s="38"/>
      <c r="N103" s="251"/>
      <c r="O103" s="38"/>
      <c r="P103" s="251"/>
      <c r="Q103" s="38"/>
      <c r="R103" s="252"/>
      <c r="S103" s="253"/>
      <c r="T103" s="38"/>
      <c r="U103" s="254"/>
      <c r="V103" s="38"/>
      <c r="W103" s="254"/>
      <c r="X103" s="38"/>
      <c r="Y103" s="254"/>
      <c r="Z103" s="38"/>
      <c r="AA103" s="255"/>
    </row>
    <row r="104" spans="1:27" ht="15" customHeight="1" thickBot="1" thickTop="1">
      <c r="A104" s="367" t="s">
        <v>77</v>
      </c>
      <c r="B104" s="368"/>
      <c r="C104" s="98"/>
      <c r="D104" s="99"/>
      <c r="E104" s="226">
        <f>AVERAGE(E90:E103)</f>
        <v>0.8631546736077377</v>
      </c>
      <c r="F104" s="99"/>
      <c r="G104" s="226">
        <f>AVERAGE(G90:G102)</f>
        <v>0.14283342842243638</v>
      </c>
      <c r="H104" s="99"/>
      <c r="I104" s="227">
        <f>AVERAGE(I90:I102)</f>
        <v>0.14283342842243638</v>
      </c>
      <c r="J104" s="102"/>
      <c r="K104" s="103"/>
      <c r="L104" s="235">
        <f>AVERAGE(L90:L102)</f>
        <v>0.7178002057864433</v>
      </c>
      <c r="M104" s="99"/>
      <c r="N104" s="235">
        <f>AVERAGE(N90:N102)</f>
        <v>0.16341933406863357</v>
      </c>
      <c r="O104" s="99"/>
      <c r="P104" s="235">
        <f>AVERAGE(P90:P102)</f>
        <v>0.2821997942135567</v>
      </c>
      <c r="Q104" s="99"/>
      <c r="R104" s="104"/>
      <c r="S104" s="217"/>
      <c r="T104" s="99"/>
      <c r="U104" s="235">
        <f>AVERAGE(U90:U101)</f>
        <v>0.6081866652421503</v>
      </c>
      <c r="V104" s="99"/>
      <c r="W104" s="235">
        <f>AVERAGE(W90:W101)</f>
        <v>0.13579015270125017</v>
      </c>
      <c r="X104" s="99"/>
      <c r="Y104" s="235">
        <f>AVERAGE(Y90:Y101)</f>
        <v>0.39181333475784963</v>
      </c>
      <c r="Z104" s="99"/>
      <c r="AA104" s="152"/>
    </row>
    <row r="105" spans="1:27" ht="15" customHeight="1" thickBot="1" thickTop="1">
      <c r="A105" s="332" t="s">
        <v>71</v>
      </c>
      <c r="B105" s="333"/>
      <c r="C105" s="80"/>
      <c r="D105" s="74"/>
      <c r="E105" s="195">
        <f>_xlfn.STDEV.P(E90:E103)</f>
        <v>0.07699886538933873</v>
      </c>
      <c r="F105" s="74"/>
      <c r="G105" s="195">
        <f>_xlfn.STDEV.P(G90:G102)</f>
        <v>0.07669997151704931</v>
      </c>
      <c r="H105" s="74"/>
      <c r="I105" s="196">
        <f>_xlfn.STDEV.P(I90:I102)</f>
        <v>0.07669997151704931</v>
      </c>
      <c r="J105" s="73"/>
      <c r="K105" s="74"/>
      <c r="L105" s="195">
        <f>_xlfn.STDEV.P(L90:L102)</f>
        <v>0.09256064351865091</v>
      </c>
      <c r="M105" s="74"/>
      <c r="N105" s="195">
        <f>_xlfn.STDEV.P(N90:N102)</f>
        <v>0.06534586027696367</v>
      </c>
      <c r="O105" s="74"/>
      <c r="P105" s="195">
        <f>_xlfn.STDEV.P(P90:P102)</f>
        <v>0.09256064351865097</v>
      </c>
      <c r="Q105" s="74"/>
      <c r="R105" s="77"/>
      <c r="S105" s="197"/>
      <c r="T105" s="74"/>
      <c r="U105" s="195">
        <f>_xlfn.STDEV.P(U90:U101)</f>
        <v>0.06005265264874413</v>
      </c>
      <c r="V105" s="74"/>
      <c r="W105" s="195">
        <f>_xlfn.STDEV.P(W90:W101)</f>
        <v>0.05599270255573448</v>
      </c>
      <c r="X105" s="74"/>
      <c r="Y105" s="195">
        <f>_xlfn.STDEV.P(Y90:Y101)</f>
        <v>0.06005265264874431</v>
      </c>
      <c r="Z105" s="74"/>
      <c r="AA105" s="149"/>
    </row>
    <row r="106" spans="1:27" ht="15" customHeight="1" thickBot="1" thickTop="1">
      <c r="A106" s="334" t="s">
        <v>75</v>
      </c>
      <c r="B106" s="335"/>
      <c r="C106" s="60"/>
      <c r="D106" s="44"/>
      <c r="E106" s="231">
        <f>(E103-E90)/($B$18-$B$5)</f>
        <v>0.012944055944055942</v>
      </c>
      <c r="F106" s="44"/>
      <c r="G106" s="231">
        <f>SLOPE(G90:G102,$B$90:$B$102)</f>
        <v>-0.0362712336396547</v>
      </c>
      <c r="H106" s="44"/>
      <c r="I106" s="232">
        <f>SLOPE(I90:I102,$B$90:$B$102)</f>
        <v>-0.0362712336396547</v>
      </c>
      <c r="J106" s="70"/>
      <c r="K106" s="69"/>
      <c r="L106" s="231">
        <f>(L102-L90)/($B$17-$B$5)</f>
        <v>0.01590909090909091</v>
      </c>
      <c r="M106" s="69"/>
      <c r="N106" s="231">
        <f>(N102-N90)/($B$17-$B$5)</f>
        <v>0.0002450980392156854</v>
      </c>
      <c r="O106" s="69"/>
      <c r="P106" s="231">
        <f>(P102-P90)/($B$17-$B$5)</f>
        <v>-0.01590909090909091</v>
      </c>
      <c r="Q106" s="69"/>
      <c r="R106" s="71"/>
      <c r="S106" s="238"/>
      <c r="T106" s="69"/>
      <c r="U106" s="231">
        <f>(U101-U90)/($B$16-$B$5)</f>
        <v>0.011049586776859511</v>
      </c>
      <c r="V106" s="69"/>
      <c r="W106" s="231">
        <f>(W101-W90)/($B$16-$B$5)</f>
        <v>0.010300044782803401</v>
      </c>
      <c r="X106" s="69"/>
      <c r="Y106" s="231">
        <f>(Y101-Y90)/($B$16-$B$5)</f>
        <v>-0.0110495867768595</v>
      </c>
      <c r="Z106" s="69"/>
      <c r="AA106" s="153"/>
    </row>
    <row r="107" spans="1:27" ht="15" customHeight="1" thickTop="1">
      <c r="A107" s="346" t="s">
        <v>25</v>
      </c>
      <c r="B107" s="265" t="s">
        <v>1</v>
      </c>
      <c r="C107" s="256">
        <v>15</v>
      </c>
      <c r="D107" s="257">
        <v>13</v>
      </c>
      <c r="E107" s="258">
        <v>0.8666666666666667</v>
      </c>
      <c r="F107" s="257">
        <v>2</v>
      </c>
      <c r="G107" s="258">
        <v>0.13333333333333333</v>
      </c>
      <c r="H107" s="257">
        <v>2</v>
      </c>
      <c r="I107" s="259">
        <v>0.13333333333333333</v>
      </c>
      <c r="J107" s="240">
        <v>15</v>
      </c>
      <c r="K107" s="30">
        <v>11</v>
      </c>
      <c r="L107" s="241">
        <v>0.7333333333333333</v>
      </c>
      <c r="M107" s="30">
        <f t="shared" si="10"/>
        <v>2</v>
      </c>
      <c r="N107" s="241">
        <f t="shared" si="11"/>
        <v>0.15384615384615385</v>
      </c>
      <c r="O107" s="30">
        <v>4</v>
      </c>
      <c r="P107" s="241">
        <v>0.26666666666666666</v>
      </c>
      <c r="Q107" s="30">
        <v>0</v>
      </c>
      <c r="R107" s="242">
        <v>0</v>
      </c>
      <c r="S107" s="243">
        <v>15</v>
      </c>
      <c r="T107" s="30">
        <v>12</v>
      </c>
      <c r="U107" s="244">
        <v>0.8</v>
      </c>
      <c r="V107" s="260">
        <f t="shared" si="12"/>
        <v>-1</v>
      </c>
      <c r="W107" s="244">
        <f aca="true" t="shared" si="13" ref="W107:W186">V107/K107</f>
        <v>-0.09090909090909091</v>
      </c>
      <c r="X107" s="30">
        <v>3</v>
      </c>
      <c r="Y107" s="244">
        <v>0.2</v>
      </c>
      <c r="Z107" s="30">
        <v>0</v>
      </c>
      <c r="AA107" s="245">
        <v>0</v>
      </c>
    </row>
    <row r="108" spans="1:27" ht="15" customHeight="1">
      <c r="A108" s="336"/>
      <c r="B108" s="262" t="s">
        <v>2</v>
      </c>
      <c r="C108" s="234">
        <v>10</v>
      </c>
      <c r="D108" s="172">
        <v>9</v>
      </c>
      <c r="E108" s="173">
        <v>0.9</v>
      </c>
      <c r="F108" s="172">
        <v>1</v>
      </c>
      <c r="G108" s="173">
        <v>0.1</v>
      </c>
      <c r="H108" s="172">
        <v>1</v>
      </c>
      <c r="I108" s="174">
        <v>0.1</v>
      </c>
      <c r="J108" s="175">
        <v>10</v>
      </c>
      <c r="K108" s="3">
        <v>8</v>
      </c>
      <c r="L108" s="176">
        <v>0.8</v>
      </c>
      <c r="M108" s="3">
        <f t="shared" si="10"/>
        <v>1</v>
      </c>
      <c r="N108" s="176">
        <f t="shared" si="11"/>
        <v>0.1111111111111111</v>
      </c>
      <c r="O108" s="3">
        <v>2</v>
      </c>
      <c r="P108" s="176">
        <v>0.2</v>
      </c>
      <c r="Q108" s="3">
        <v>0</v>
      </c>
      <c r="R108" s="177">
        <v>0</v>
      </c>
      <c r="S108" s="178">
        <v>10</v>
      </c>
      <c r="T108" s="3">
        <v>8</v>
      </c>
      <c r="U108" s="179">
        <v>0.8</v>
      </c>
      <c r="V108" s="3">
        <f t="shared" si="12"/>
        <v>0</v>
      </c>
      <c r="W108" s="179">
        <f t="shared" si="13"/>
        <v>0</v>
      </c>
      <c r="X108" s="3">
        <v>2</v>
      </c>
      <c r="Y108" s="179">
        <v>0.2</v>
      </c>
      <c r="Z108" s="3">
        <v>0</v>
      </c>
      <c r="AA108" s="180">
        <v>0</v>
      </c>
    </row>
    <row r="109" spans="1:27" ht="15" customHeight="1">
      <c r="A109" s="336"/>
      <c r="B109" s="262" t="s">
        <v>3</v>
      </c>
      <c r="C109" s="234">
        <v>25</v>
      </c>
      <c r="D109" s="172">
        <v>23</v>
      </c>
      <c r="E109" s="173">
        <v>0.92</v>
      </c>
      <c r="F109" s="172">
        <v>2</v>
      </c>
      <c r="G109" s="173">
        <v>0.08</v>
      </c>
      <c r="H109" s="172">
        <v>2</v>
      </c>
      <c r="I109" s="174">
        <v>0.08</v>
      </c>
      <c r="J109" s="175">
        <v>25</v>
      </c>
      <c r="K109" s="3">
        <v>19</v>
      </c>
      <c r="L109" s="176">
        <v>0.76</v>
      </c>
      <c r="M109" s="3">
        <f t="shared" si="10"/>
        <v>4</v>
      </c>
      <c r="N109" s="176">
        <f t="shared" si="11"/>
        <v>0.17391304347826086</v>
      </c>
      <c r="O109" s="3">
        <v>6</v>
      </c>
      <c r="P109" s="176">
        <v>0.24</v>
      </c>
      <c r="Q109" s="3">
        <v>0</v>
      </c>
      <c r="R109" s="177">
        <v>0</v>
      </c>
      <c r="S109" s="178">
        <v>25</v>
      </c>
      <c r="T109" s="3">
        <v>18</v>
      </c>
      <c r="U109" s="179">
        <v>0.72</v>
      </c>
      <c r="V109" s="3">
        <f t="shared" si="12"/>
        <v>1</v>
      </c>
      <c r="W109" s="179">
        <f t="shared" si="13"/>
        <v>0.05263157894736842</v>
      </c>
      <c r="X109" s="3">
        <v>7</v>
      </c>
      <c r="Y109" s="179">
        <v>0.28</v>
      </c>
      <c r="Z109" s="3">
        <v>0</v>
      </c>
      <c r="AA109" s="180">
        <v>0</v>
      </c>
    </row>
    <row r="110" spans="1:27" ht="15" customHeight="1">
      <c r="A110" s="336"/>
      <c r="B110" s="262" t="s">
        <v>4</v>
      </c>
      <c r="C110" s="234">
        <v>24</v>
      </c>
      <c r="D110" s="172">
        <v>19</v>
      </c>
      <c r="E110" s="173">
        <v>0.7916666666666667</v>
      </c>
      <c r="F110" s="172">
        <v>5</v>
      </c>
      <c r="G110" s="173">
        <v>0.20833333333333331</v>
      </c>
      <c r="H110" s="172">
        <v>5</v>
      </c>
      <c r="I110" s="174">
        <v>0.20833333333333331</v>
      </c>
      <c r="J110" s="175">
        <v>24</v>
      </c>
      <c r="K110" s="3">
        <v>17</v>
      </c>
      <c r="L110" s="176">
        <v>0.7083333333333333</v>
      </c>
      <c r="M110" s="3">
        <f t="shared" si="10"/>
        <v>2</v>
      </c>
      <c r="N110" s="176">
        <f t="shared" si="11"/>
        <v>0.10526315789473684</v>
      </c>
      <c r="O110" s="3">
        <v>7</v>
      </c>
      <c r="P110" s="176">
        <v>0.2916666666666667</v>
      </c>
      <c r="Q110" s="3">
        <v>0</v>
      </c>
      <c r="R110" s="177">
        <v>0</v>
      </c>
      <c r="S110" s="178">
        <v>24</v>
      </c>
      <c r="T110" s="3">
        <v>12</v>
      </c>
      <c r="U110" s="179">
        <v>0.5</v>
      </c>
      <c r="V110" s="3">
        <f t="shared" si="12"/>
        <v>5</v>
      </c>
      <c r="W110" s="179">
        <f t="shared" si="13"/>
        <v>0.29411764705882354</v>
      </c>
      <c r="X110" s="3">
        <v>12</v>
      </c>
      <c r="Y110" s="179">
        <v>0.5</v>
      </c>
      <c r="Z110" s="3">
        <v>0</v>
      </c>
      <c r="AA110" s="180">
        <v>0</v>
      </c>
    </row>
    <row r="111" spans="1:27" ht="15" customHeight="1">
      <c r="A111" s="336"/>
      <c r="B111" s="262" t="s">
        <v>5</v>
      </c>
      <c r="C111" s="234">
        <v>31</v>
      </c>
      <c r="D111" s="172">
        <v>21</v>
      </c>
      <c r="E111" s="173">
        <v>0.6774193548387096</v>
      </c>
      <c r="F111" s="172">
        <v>10</v>
      </c>
      <c r="G111" s="173">
        <v>0.3225806451612903</v>
      </c>
      <c r="H111" s="172">
        <v>10</v>
      </c>
      <c r="I111" s="174">
        <v>0.3225806451612903</v>
      </c>
      <c r="J111" s="175">
        <v>31</v>
      </c>
      <c r="K111" s="3">
        <v>21</v>
      </c>
      <c r="L111" s="176">
        <v>0.6774193548387096</v>
      </c>
      <c r="M111" s="3">
        <f t="shared" si="10"/>
        <v>0</v>
      </c>
      <c r="N111" s="176">
        <f t="shared" si="11"/>
        <v>0</v>
      </c>
      <c r="O111" s="3">
        <v>10</v>
      </c>
      <c r="P111" s="176">
        <v>0.3225806451612903</v>
      </c>
      <c r="Q111" s="3">
        <v>0</v>
      </c>
      <c r="R111" s="177">
        <v>0</v>
      </c>
      <c r="S111" s="178">
        <v>31</v>
      </c>
      <c r="T111" s="3">
        <v>20</v>
      </c>
      <c r="U111" s="179">
        <v>0.6451612903225806</v>
      </c>
      <c r="V111" s="3">
        <f t="shared" si="12"/>
        <v>1</v>
      </c>
      <c r="W111" s="179">
        <f t="shared" si="13"/>
        <v>0.047619047619047616</v>
      </c>
      <c r="X111" s="3">
        <v>11</v>
      </c>
      <c r="Y111" s="179">
        <v>0.3548387096774194</v>
      </c>
      <c r="Z111" s="3">
        <v>0</v>
      </c>
      <c r="AA111" s="180">
        <v>0</v>
      </c>
    </row>
    <row r="112" spans="1:27" ht="15" customHeight="1">
      <c r="A112" s="336"/>
      <c r="B112" s="262" t="s">
        <v>6</v>
      </c>
      <c r="C112" s="234">
        <v>33</v>
      </c>
      <c r="D112" s="172">
        <v>27</v>
      </c>
      <c r="E112" s="173">
        <v>0.8181818181818181</v>
      </c>
      <c r="F112" s="172">
        <v>6</v>
      </c>
      <c r="G112" s="173">
        <v>0.18181818181818182</v>
      </c>
      <c r="H112" s="172">
        <v>6</v>
      </c>
      <c r="I112" s="174">
        <v>0.18181818181818182</v>
      </c>
      <c r="J112" s="175">
        <v>33</v>
      </c>
      <c r="K112" s="3">
        <v>21</v>
      </c>
      <c r="L112" s="176">
        <v>0.6363636363636364</v>
      </c>
      <c r="M112" s="3">
        <f t="shared" si="10"/>
        <v>6</v>
      </c>
      <c r="N112" s="176">
        <f t="shared" si="11"/>
        <v>0.2222222222222222</v>
      </c>
      <c r="O112" s="3">
        <v>12</v>
      </c>
      <c r="P112" s="176">
        <v>0.36363636363636365</v>
      </c>
      <c r="Q112" s="3">
        <v>0</v>
      </c>
      <c r="R112" s="177">
        <v>0</v>
      </c>
      <c r="S112" s="178">
        <v>33</v>
      </c>
      <c r="T112" s="3">
        <v>22</v>
      </c>
      <c r="U112" s="179">
        <v>0.6666666666666667</v>
      </c>
      <c r="V112" s="3">
        <f t="shared" si="12"/>
        <v>-1</v>
      </c>
      <c r="W112" s="179">
        <f t="shared" si="13"/>
        <v>-0.047619047619047616</v>
      </c>
      <c r="X112" s="3">
        <v>11</v>
      </c>
      <c r="Y112" s="179">
        <v>0.33333333333333337</v>
      </c>
      <c r="Z112" s="3">
        <v>0</v>
      </c>
      <c r="AA112" s="180">
        <v>0</v>
      </c>
    </row>
    <row r="113" spans="1:27" ht="15" customHeight="1">
      <c r="A113" s="336"/>
      <c r="B113" s="262" t="s">
        <v>7</v>
      </c>
      <c r="C113" s="234">
        <v>22</v>
      </c>
      <c r="D113" s="172">
        <v>21</v>
      </c>
      <c r="E113" s="173">
        <v>0.9545454545454546</v>
      </c>
      <c r="F113" s="172">
        <v>1</v>
      </c>
      <c r="G113" s="173">
        <v>0.045454545454545456</v>
      </c>
      <c r="H113" s="172">
        <v>1</v>
      </c>
      <c r="I113" s="174">
        <v>0.045454545454545456</v>
      </c>
      <c r="J113" s="175">
        <v>22</v>
      </c>
      <c r="K113" s="3">
        <v>19</v>
      </c>
      <c r="L113" s="176">
        <v>0.8636363636363636</v>
      </c>
      <c r="M113" s="3">
        <f t="shared" si="10"/>
        <v>2</v>
      </c>
      <c r="N113" s="176">
        <f t="shared" si="11"/>
        <v>0.09523809523809523</v>
      </c>
      <c r="O113" s="3">
        <v>3</v>
      </c>
      <c r="P113" s="176">
        <v>0.13636363636363635</v>
      </c>
      <c r="Q113" s="3">
        <v>0</v>
      </c>
      <c r="R113" s="177">
        <v>0</v>
      </c>
      <c r="S113" s="178">
        <v>22</v>
      </c>
      <c r="T113" s="3">
        <v>18</v>
      </c>
      <c r="U113" s="179">
        <v>0.8181818181818181</v>
      </c>
      <c r="V113" s="3">
        <f t="shared" si="12"/>
        <v>1</v>
      </c>
      <c r="W113" s="179">
        <f t="shared" si="13"/>
        <v>0.05263157894736842</v>
      </c>
      <c r="X113" s="3">
        <v>4</v>
      </c>
      <c r="Y113" s="179">
        <v>0.18181818181818182</v>
      </c>
      <c r="Z113" s="3">
        <v>0</v>
      </c>
      <c r="AA113" s="180">
        <v>0</v>
      </c>
    </row>
    <row r="114" spans="1:27" ht="15" customHeight="1">
      <c r="A114" s="336"/>
      <c r="B114" s="263">
        <v>2007</v>
      </c>
      <c r="C114" s="234">
        <v>32</v>
      </c>
      <c r="D114" s="172">
        <v>30</v>
      </c>
      <c r="E114" s="173">
        <v>0.9375</v>
      </c>
      <c r="F114" s="172">
        <v>2</v>
      </c>
      <c r="G114" s="173">
        <v>0.0625</v>
      </c>
      <c r="H114" s="172">
        <v>2</v>
      </c>
      <c r="I114" s="174">
        <v>0.0625</v>
      </c>
      <c r="J114" s="175">
        <v>32</v>
      </c>
      <c r="K114" s="3">
        <v>29</v>
      </c>
      <c r="L114" s="176">
        <v>0.90625</v>
      </c>
      <c r="M114" s="3">
        <f t="shared" si="10"/>
        <v>1</v>
      </c>
      <c r="N114" s="176">
        <f t="shared" si="11"/>
        <v>0.03333333333333333</v>
      </c>
      <c r="O114" s="3">
        <v>3</v>
      </c>
      <c r="P114" s="176">
        <v>0.09375</v>
      </c>
      <c r="Q114" s="3">
        <v>0</v>
      </c>
      <c r="R114" s="177">
        <v>0</v>
      </c>
      <c r="S114" s="178">
        <v>32</v>
      </c>
      <c r="T114" s="3">
        <v>27</v>
      </c>
      <c r="U114" s="179">
        <v>0.84375</v>
      </c>
      <c r="V114" s="3">
        <f t="shared" si="12"/>
        <v>2</v>
      </c>
      <c r="W114" s="179">
        <f t="shared" si="13"/>
        <v>0.06896551724137931</v>
      </c>
      <c r="X114" s="3">
        <v>5</v>
      </c>
      <c r="Y114" s="179">
        <v>0.15625</v>
      </c>
      <c r="Z114" s="3">
        <v>0</v>
      </c>
      <c r="AA114" s="180">
        <v>0</v>
      </c>
    </row>
    <row r="115" spans="1:27" ht="15" customHeight="1">
      <c r="A115" s="336"/>
      <c r="B115" s="263">
        <v>2008</v>
      </c>
      <c r="C115" s="234">
        <v>30</v>
      </c>
      <c r="D115" s="172">
        <v>29</v>
      </c>
      <c r="E115" s="173">
        <v>0.9666666666666667</v>
      </c>
      <c r="F115" s="172">
        <v>1</v>
      </c>
      <c r="G115" s="173">
        <v>0.03333333333333333</v>
      </c>
      <c r="H115" s="172">
        <v>1</v>
      </c>
      <c r="I115" s="174">
        <v>0.03333333333333333</v>
      </c>
      <c r="J115" s="175">
        <v>30</v>
      </c>
      <c r="K115" s="3">
        <v>24</v>
      </c>
      <c r="L115" s="176">
        <v>0.8</v>
      </c>
      <c r="M115" s="3">
        <f t="shared" si="10"/>
        <v>5</v>
      </c>
      <c r="N115" s="176">
        <f t="shared" si="11"/>
        <v>0.1724137931034483</v>
      </c>
      <c r="O115" s="3">
        <v>6</v>
      </c>
      <c r="P115" s="176">
        <v>0.2</v>
      </c>
      <c r="Q115" s="3">
        <v>0</v>
      </c>
      <c r="R115" s="177">
        <v>0</v>
      </c>
      <c r="S115" s="178">
        <v>30</v>
      </c>
      <c r="T115" s="3">
        <v>23</v>
      </c>
      <c r="U115" s="179">
        <v>0.7666666666666667</v>
      </c>
      <c r="V115" s="3">
        <f t="shared" si="12"/>
        <v>1</v>
      </c>
      <c r="W115" s="179">
        <f t="shared" si="13"/>
        <v>0.041666666666666664</v>
      </c>
      <c r="X115" s="3">
        <v>7</v>
      </c>
      <c r="Y115" s="179">
        <v>0.2333333333333333</v>
      </c>
      <c r="Z115" s="3">
        <v>0</v>
      </c>
      <c r="AA115" s="180">
        <v>0</v>
      </c>
    </row>
    <row r="116" spans="1:27" ht="15" customHeight="1">
      <c r="A116" s="336"/>
      <c r="B116" s="263">
        <v>2009</v>
      </c>
      <c r="C116" s="234">
        <v>32</v>
      </c>
      <c r="D116" s="172">
        <v>26</v>
      </c>
      <c r="E116" s="173">
        <v>0.8125</v>
      </c>
      <c r="F116" s="172">
        <v>6</v>
      </c>
      <c r="G116" s="173">
        <v>0.1875</v>
      </c>
      <c r="H116" s="172">
        <v>6</v>
      </c>
      <c r="I116" s="174">
        <v>0.1875</v>
      </c>
      <c r="J116" s="175">
        <v>32</v>
      </c>
      <c r="K116" s="3">
        <v>21</v>
      </c>
      <c r="L116" s="176">
        <v>0.65625</v>
      </c>
      <c r="M116" s="3">
        <f t="shared" si="10"/>
        <v>5</v>
      </c>
      <c r="N116" s="176">
        <f t="shared" si="11"/>
        <v>0.19230769230769232</v>
      </c>
      <c r="O116" s="3">
        <v>11</v>
      </c>
      <c r="P116" s="176">
        <v>0.34375</v>
      </c>
      <c r="Q116" s="3">
        <v>0</v>
      </c>
      <c r="R116" s="177">
        <v>0</v>
      </c>
      <c r="S116" s="178">
        <v>32</v>
      </c>
      <c r="T116" s="3">
        <v>20</v>
      </c>
      <c r="U116" s="179">
        <v>0.625</v>
      </c>
      <c r="V116" s="3">
        <f t="shared" si="12"/>
        <v>1</v>
      </c>
      <c r="W116" s="179">
        <f t="shared" si="13"/>
        <v>0.047619047619047616</v>
      </c>
      <c r="X116" s="3">
        <v>12</v>
      </c>
      <c r="Y116" s="179">
        <v>0.375</v>
      </c>
      <c r="Z116" s="3">
        <v>0</v>
      </c>
      <c r="AA116" s="180">
        <v>0</v>
      </c>
    </row>
    <row r="117" spans="1:27" ht="15" customHeight="1">
      <c r="A117" s="336"/>
      <c r="B117" s="263">
        <v>2010</v>
      </c>
      <c r="C117" s="234">
        <v>19</v>
      </c>
      <c r="D117" s="172">
        <v>18</v>
      </c>
      <c r="E117" s="173">
        <v>0.9473684210526315</v>
      </c>
      <c r="F117" s="172">
        <v>1</v>
      </c>
      <c r="G117" s="173">
        <v>0.05263157894736842</v>
      </c>
      <c r="H117" s="172">
        <v>1</v>
      </c>
      <c r="I117" s="174">
        <v>0.05263157894736842</v>
      </c>
      <c r="J117" s="175">
        <v>19</v>
      </c>
      <c r="K117" s="3">
        <v>17</v>
      </c>
      <c r="L117" s="176">
        <v>0.8947368421052632</v>
      </c>
      <c r="M117" s="3">
        <f t="shared" si="10"/>
        <v>1</v>
      </c>
      <c r="N117" s="176">
        <f t="shared" si="11"/>
        <v>0.05555555555555555</v>
      </c>
      <c r="O117" s="3">
        <v>2</v>
      </c>
      <c r="P117" s="176">
        <v>0.10526315789473684</v>
      </c>
      <c r="Q117" s="3">
        <v>0</v>
      </c>
      <c r="R117" s="177">
        <v>0</v>
      </c>
      <c r="S117" s="178">
        <v>19</v>
      </c>
      <c r="T117" s="3">
        <v>16</v>
      </c>
      <c r="U117" s="179">
        <v>0.8421052631578947</v>
      </c>
      <c r="V117" s="3">
        <f t="shared" si="12"/>
        <v>1</v>
      </c>
      <c r="W117" s="179">
        <f t="shared" si="13"/>
        <v>0.058823529411764705</v>
      </c>
      <c r="X117" s="3">
        <v>3</v>
      </c>
      <c r="Y117" s="179">
        <v>0.15789473684210525</v>
      </c>
      <c r="Z117" s="3">
        <v>0</v>
      </c>
      <c r="AA117" s="180">
        <v>0</v>
      </c>
    </row>
    <row r="118" spans="1:27" ht="15" customHeight="1">
      <c r="A118" s="336"/>
      <c r="B118" s="263">
        <v>2011</v>
      </c>
      <c r="C118" s="234">
        <v>22</v>
      </c>
      <c r="D118" s="172">
        <v>21</v>
      </c>
      <c r="E118" s="173">
        <v>0.9545454545454546</v>
      </c>
      <c r="F118" s="172">
        <v>1</v>
      </c>
      <c r="G118" s="173">
        <v>0.045454545454545456</v>
      </c>
      <c r="H118" s="172">
        <v>1</v>
      </c>
      <c r="I118" s="174">
        <v>0.045454545454545456</v>
      </c>
      <c r="J118" s="175">
        <v>22</v>
      </c>
      <c r="K118" s="3">
        <v>21</v>
      </c>
      <c r="L118" s="176">
        <v>0.9545454545454546</v>
      </c>
      <c r="M118" s="3">
        <f t="shared" si="10"/>
        <v>0</v>
      </c>
      <c r="N118" s="176">
        <f t="shared" si="11"/>
        <v>0</v>
      </c>
      <c r="O118" s="3">
        <v>1</v>
      </c>
      <c r="P118" s="176">
        <v>0.045454545454545456</v>
      </c>
      <c r="Q118" s="3">
        <v>0</v>
      </c>
      <c r="R118" s="177">
        <v>0</v>
      </c>
      <c r="S118" s="178">
        <v>22</v>
      </c>
      <c r="T118" s="3">
        <v>19</v>
      </c>
      <c r="U118" s="179">
        <v>0.864</v>
      </c>
      <c r="V118" s="3">
        <f t="shared" si="12"/>
        <v>2</v>
      </c>
      <c r="W118" s="179">
        <f t="shared" si="13"/>
        <v>0.09523809523809523</v>
      </c>
      <c r="X118" s="3">
        <v>3</v>
      </c>
      <c r="Y118" s="179">
        <v>0.136</v>
      </c>
      <c r="Z118" s="3">
        <v>0</v>
      </c>
      <c r="AA118" s="180">
        <v>0</v>
      </c>
    </row>
    <row r="119" spans="1:27" ht="15" customHeight="1">
      <c r="A119" s="336"/>
      <c r="B119" s="270">
        <v>2012</v>
      </c>
      <c r="C119" s="181">
        <v>19</v>
      </c>
      <c r="D119" s="182">
        <v>18</v>
      </c>
      <c r="E119" s="183">
        <v>0.9473684210526315</v>
      </c>
      <c r="F119" s="182">
        <v>1</v>
      </c>
      <c r="G119" s="183">
        <v>0.05263157894736842</v>
      </c>
      <c r="H119" s="182">
        <v>1</v>
      </c>
      <c r="I119" s="184">
        <v>0.05263157894736842</v>
      </c>
      <c r="J119" s="185">
        <v>19</v>
      </c>
      <c r="K119" s="91">
        <v>16</v>
      </c>
      <c r="L119" s="186">
        <v>0.842</v>
      </c>
      <c r="M119" s="3">
        <f t="shared" si="10"/>
        <v>2</v>
      </c>
      <c r="N119" s="186">
        <f t="shared" si="11"/>
        <v>0.1111111111111111</v>
      </c>
      <c r="O119" s="91">
        <v>3</v>
      </c>
      <c r="P119" s="186">
        <v>0.158</v>
      </c>
      <c r="Q119" s="91">
        <v>0</v>
      </c>
      <c r="R119" s="187">
        <v>0</v>
      </c>
      <c r="S119" s="188">
        <v>19</v>
      </c>
      <c r="T119" s="91"/>
      <c r="U119" s="189"/>
      <c r="V119" s="91"/>
      <c r="W119" s="189"/>
      <c r="X119" s="91"/>
      <c r="Y119" s="189"/>
      <c r="Z119" s="91">
        <v>19</v>
      </c>
      <c r="AA119" s="190">
        <v>1</v>
      </c>
    </row>
    <row r="120" spans="1:27" ht="15" customHeight="1" thickBot="1">
      <c r="A120" s="369"/>
      <c r="B120" s="264">
        <v>2013</v>
      </c>
      <c r="C120" s="246">
        <v>19</v>
      </c>
      <c r="D120" s="247">
        <v>15</v>
      </c>
      <c r="E120" s="248">
        <v>0.789</v>
      </c>
      <c r="F120" s="247"/>
      <c r="G120" s="248"/>
      <c r="H120" s="247"/>
      <c r="I120" s="249"/>
      <c r="J120" s="250"/>
      <c r="K120" s="38"/>
      <c r="L120" s="251"/>
      <c r="M120" s="38"/>
      <c r="N120" s="251"/>
      <c r="O120" s="38"/>
      <c r="P120" s="251"/>
      <c r="Q120" s="38"/>
      <c r="R120" s="252"/>
      <c r="S120" s="253"/>
      <c r="T120" s="38"/>
      <c r="U120" s="254"/>
      <c r="V120" s="38"/>
      <c r="W120" s="254"/>
      <c r="X120" s="38"/>
      <c r="Y120" s="254"/>
      <c r="Z120" s="38"/>
      <c r="AA120" s="255"/>
    </row>
    <row r="121" spans="1:27" ht="15" customHeight="1" thickBot="1" thickTop="1">
      <c r="A121" s="367" t="s">
        <v>77</v>
      </c>
      <c r="B121" s="368"/>
      <c r="C121" s="98"/>
      <c r="D121" s="99"/>
      <c r="E121" s="226">
        <f>AVERAGE(E107:E120)</f>
        <v>0.877387780301193</v>
      </c>
      <c r="F121" s="99"/>
      <c r="G121" s="226">
        <f>AVERAGE(G107:G119)</f>
        <v>0.11581315967563845</v>
      </c>
      <c r="H121" s="99"/>
      <c r="I121" s="227">
        <f>AVERAGE(I107:I119)</f>
        <v>0.11581315967563845</v>
      </c>
      <c r="J121" s="102"/>
      <c r="K121" s="103"/>
      <c r="L121" s="235">
        <f>AVERAGE(L107:L119)</f>
        <v>0.787143716781238</v>
      </c>
      <c r="M121" s="99"/>
      <c r="N121" s="235">
        <f>AVERAGE(N107:N119)</f>
        <v>0.10971655916936313</v>
      </c>
      <c r="O121" s="99"/>
      <c r="P121" s="235">
        <f>AVERAGE(P107:P119)</f>
        <v>0.212856283218762</v>
      </c>
      <c r="Q121" s="99"/>
      <c r="R121" s="104"/>
      <c r="S121" s="217"/>
      <c r="T121" s="99"/>
      <c r="U121" s="235">
        <f>AVERAGE(U107:U118)</f>
        <v>0.7409609754163023</v>
      </c>
      <c r="V121" s="99"/>
      <c r="W121" s="235">
        <f>AVERAGE(W107:W118)</f>
        <v>0.05173204751845192</v>
      </c>
      <c r="X121" s="99"/>
      <c r="Y121" s="235">
        <f>AVERAGE(Y107:Y118)</f>
        <v>0.2590390245836978</v>
      </c>
      <c r="Z121" s="99"/>
      <c r="AA121" s="152"/>
    </row>
    <row r="122" spans="1:27" ht="15" customHeight="1" thickBot="1" thickTop="1">
      <c r="A122" s="332" t="s">
        <v>71</v>
      </c>
      <c r="B122" s="333"/>
      <c r="C122" s="80"/>
      <c r="D122" s="74"/>
      <c r="E122" s="195">
        <f>_xlfn.STDEV.P(E107:E120)</f>
        <v>0.08391794388244284</v>
      </c>
      <c r="F122" s="74"/>
      <c r="G122" s="195">
        <f>_xlfn.STDEV.P(G107:G119)</f>
        <v>0.08328715144525414</v>
      </c>
      <c r="H122" s="74"/>
      <c r="I122" s="196">
        <f>_xlfn.STDEV.P(I107:I119)</f>
        <v>0.08328715144525414</v>
      </c>
      <c r="J122" s="73"/>
      <c r="K122" s="74"/>
      <c r="L122" s="195">
        <f>_xlfn.STDEV.P(L107:L119)</f>
        <v>0.09795111913111725</v>
      </c>
      <c r="M122" s="74"/>
      <c r="N122" s="195">
        <f>_xlfn.STDEV.P(N107:N119)</f>
        <v>0.06936801458854866</v>
      </c>
      <c r="O122" s="74"/>
      <c r="P122" s="195">
        <f>_xlfn.STDEV.P(P107:P119)</f>
        <v>0.09795111913111705</v>
      </c>
      <c r="Q122" s="74"/>
      <c r="R122" s="77"/>
      <c r="S122" s="197"/>
      <c r="T122" s="74"/>
      <c r="U122" s="195">
        <f>_xlfn.STDEV.P(U107:U118)</f>
        <v>0.10652665238330154</v>
      </c>
      <c r="V122" s="74"/>
      <c r="W122" s="195">
        <f>_xlfn.STDEV.P(W107:W118)</f>
        <v>0.08851597765651337</v>
      </c>
      <c r="X122" s="74"/>
      <c r="Y122" s="195">
        <f>_xlfn.STDEV.P(Y107:Y118)</f>
        <v>0.10652665238330242</v>
      </c>
      <c r="Z122" s="74"/>
      <c r="AA122" s="149"/>
    </row>
    <row r="123" spans="1:27" ht="15" customHeight="1" thickBot="1" thickTop="1">
      <c r="A123" s="334" t="s">
        <v>75</v>
      </c>
      <c r="B123" s="335"/>
      <c r="C123" s="60"/>
      <c r="D123" s="44"/>
      <c r="E123" s="231">
        <f>(E120-E107)/($B$18-$B$5)</f>
        <v>-0.005974358974358974</v>
      </c>
      <c r="F123" s="44"/>
      <c r="G123" s="231">
        <f>SLOPE(G107:G119,$B$107:$B$119)</f>
        <v>-0.004224196855775803</v>
      </c>
      <c r="H123" s="44"/>
      <c r="I123" s="232">
        <f>SLOPE(I107:I119,$B$107:$B$119)</f>
        <v>-0.004224196855775803</v>
      </c>
      <c r="J123" s="70"/>
      <c r="K123" s="69"/>
      <c r="L123" s="231">
        <f>(L119-L107)/($B$17-$B$5)</f>
        <v>0.009055555555555558</v>
      </c>
      <c r="M123" s="69"/>
      <c r="N123" s="231">
        <f>(N119-N107)/($B$17-$B$5)</f>
        <v>-0.0035612535612535626</v>
      </c>
      <c r="O123" s="69"/>
      <c r="P123" s="231">
        <f>(P119-P107)/($B$17-$B$5)</f>
        <v>-0.009055555555555555</v>
      </c>
      <c r="Q123" s="69"/>
      <c r="R123" s="71"/>
      <c r="S123" s="238"/>
      <c r="T123" s="69"/>
      <c r="U123" s="231">
        <f>(U118-U107)/($B$16-$B$5)</f>
        <v>0.0058181818181818135</v>
      </c>
      <c r="V123" s="69"/>
      <c r="W123" s="231">
        <f>(W118-W107)/($B$16-$B$5)</f>
        <v>0.016922471467926012</v>
      </c>
      <c r="X123" s="69"/>
      <c r="Y123" s="231">
        <f>(Y118-Y107)/($B$16-$B$5)</f>
        <v>-0.005818181818181819</v>
      </c>
      <c r="Z123" s="69"/>
      <c r="AA123" s="153"/>
    </row>
    <row r="124" spans="1:27" ht="15" customHeight="1" thickTop="1">
      <c r="A124" s="346" t="s">
        <v>26</v>
      </c>
      <c r="B124" s="265" t="s">
        <v>1</v>
      </c>
      <c r="C124" s="256">
        <v>28</v>
      </c>
      <c r="D124" s="257">
        <v>23</v>
      </c>
      <c r="E124" s="258">
        <v>0.8214285714285714</v>
      </c>
      <c r="F124" s="257">
        <v>5</v>
      </c>
      <c r="G124" s="258">
        <v>0.17857142857142858</v>
      </c>
      <c r="H124" s="257">
        <v>5</v>
      </c>
      <c r="I124" s="259">
        <v>0.17857142857142858</v>
      </c>
      <c r="J124" s="240">
        <v>28</v>
      </c>
      <c r="K124" s="30">
        <v>22</v>
      </c>
      <c r="L124" s="241">
        <v>0.7857142857142857</v>
      </c>
      <c r="M124" s="30">
        <f t="shared" si="10"/>
        <v>1</v>
      </c>
      <c r="N124" s="241">
        <f t="shared" si="11"/>
        <v>0.043478260869565216</v>
      </c>
      <c r="O124" s="30">
        <v>6</v>
      </c>
      <c r="P124" s="241">
        <v>0.21428571428571427</v>
      </c>
      <c r="Q124" s="30">
        <v>0</v>
      </c>
      <c r="R124" s="242">
        <v>0</v>
      </c>
      <c r="S124" s="207">
        <v>28</v>
      </c>
      <c r="T124" s="22">
        <v>21</v>
      </c>
      <c r="U124" s="208">
        <v>0.75</v>
      </c>
      <c r="V124" s="22">
        <f t="shared" si="12"/>
        <v>1</v>
      </c>
      <c r="W124" s="208">
        <f t="shared" si="13"/>
        <v>0.045454545454545456</v>
      </c>
      <c r="X124" s="22">
        <v>7</v>
      </c>
      <c r="Y124" s="208">
        <v>0.25</v>
      </c>
      <c r="Z124" s="22">
        <v>0</v>
      </c>
      <c r="AA124" s="209">
        <v>0</v>
      </c>
    </row>
    <row r="125" spans="1:27" ht="15" customHeight="1">
      <c r="A125" s="336"/>
      <c r="B125" s="262" t="s">
        <v>2</v>
      </c>
      <c r="C125" s="234">
        <v>18</v>
      </c>
      <c r="D125" s="172">
        <v>17</v>
      </c>
      <c r="E125" s="173">
        <v>0.9444444444444444</v>
      </c>
      <c r="F125" s="172">
        <v>1</v>
      </c>
      <c r="G125" s="173">
        <v>0.05555555555555555</v>
      </c>
      <c r="H125" s="172">
        <v>1</v>
      </c>
      <c r="I125" s="174">
        <v>0.05555555555555555</v>
      </c>
      <c r="J125" s="175">
        <v>18</v>
      </c>
      <c r="K125" s="3">
        <v>14</v>
      </c>
      <c r="L125" s="176">
        <v>0.7777777777777777</v>
      </c>
      <c r="M125" s="3">
        <f t="shared" si="10"/>
        <v>3</v>
      </c>
      <c r="N125" s="176">
        <f t="shared" si="11"/>
        <v>0.17647058823529413</v>
      </c>
      <c r="O125" s="3">
        <v>4</v>
      </c>
      <c r="P125" s="176">
        <v>0.2222222222222222</v>
      </c>
      <c r="Q125" s="3">
        <v>0</v>
      </c>
      <c r="R125" s="177">
        <v>0</v>
      </c>
      <c r="S125" s="178">
        <v>18</v>
      </c>
      <c r="T125" s="3">
        <v>15</v>
      </c>
      <c r="U125" s="179">
        <v>0.8333333333333333</v>
      </c>
      <c r="V125" s="3">
        <f t="shared" si="12"/>
        <v>-1</v>
      </c>
      <c r="W125" s="179">
        <f t="shared" si="13"/>
        <v>-0.07142857142857142</v>
      </c>
      <c r="X125" s="3">
        <v>3</v>
      </c>
      <c r="Y125" s="179">
        <v>0.16666666666666669</v>
      </c>
      <c r="Z125" s="3">
        <v>0</v>
      </c>
      <c r="AA125" s="180">
        <v>0</v>
      </c>
    </row>
    <row r="126" spans="1:27" ht="15" customHeight="1">
      <c r="A126" s="336"/>
      <c r="B126" s="262" t="s">
        <v>3</v>
      </c>
      <c r="C126" s="234">
        <v>24</v>
      </c>
      <c r="D126" s="172">
        <v>20</v>
      </c>
      <c r="E126" s="173">
        <v>0.8333333333333333</v>
      </c>
      <c r="F126" s="172">
        <v>4</v>
      </c>
      <c r="G126" s="173">
        <v>0.16666666666666669</v>
      </c>
      <c r="H126" s="172">
        <v>4</v>
      </c>
      <c r="I126" s="174">
        <v>0.16666666666666669</v>
      </c>
      <c r="J126" s="175">
        <v>24</v>
      </c>
      <c r="K126" s="3">
        <v>17</v>
      </c>
      <c r="L126" s="176">
        <v>0.7083333333333333</v>
      </c>
      <c r="M126" s="3">
        <f t="shared" si="10"/>
        <v>3</v>
      </c>
      <c r="N126" s="176">
        <f t="shared" si="11"/>
        <v>0.15</v>
      </c>
      <c r="O126" s="3">
        <v>7</v>
      </c>
      <c r="P126" s="176">
        <v>0.2916666666666667</v>
      </c>
      <c r="Q126" s="3">
        <v>0</v>
      </c>
      <c r="R126" s="177">
        <v>0</v>
      </c>
      <c r="S126" s="178">
        <v>24</v>
      </c>
      <c r="T126" s="3">
        <v>16</v>
      </c>
      <c r="U126" s="179">
        <v>0.6666666666666667</v>
      </c>
      <c r="V126" s="3">
        <f t="shared" si="12"/>
        <v>1</v>
      </c>
      <c r="W126" s="179">
        <f t="shared" si="13"/>
        <v>0.058823529411764705</v>
      </c>
      <c r="X126" s="3">
        <v>8</v>
      </c>
      <c r="Y126" s="179">
        <v>0.33333333333333337</v>
      </c>
      <c r="Z126" s="3">
        <v>0</v>
      </c>
      <c r="AA126" s="180">
        <v>0</v>
      </c>
    </row>
    <row r="127" spans="1:27" ht="15" customHeight="1">
      <c r="A127" s="336"/>
      <c r="B127" s="262" t="s">
        <v>4</v>
      </c>
      <c r="C127" s="234">
        <v>21</v>
      </c>
      <c r="D127" s="172">
        <v>19</v>
      </c>
      <c r="E127" s="173">
        <v>0.9047619047619048</v>
      </c>
      <c r="F127" s="172">
        <v>2</v>
      </c>
      <c r="G127" s="173">
        <v>0.09523809523809523</v>
      </c>
      <c r="H127" s="172">
        <v>2</v>
      </c>
      <c r="I127" s="174">
        <v>0.09523809523809523</v>
      </c>
      <c r="J127" s="175">
        <v>21</v>
      </c>
      <c r="K127" s="3">
        <v>16</v>
      </c>
      <c r="L127" s="176">
        <v>0.7619047619047619</v>
      </c>
      <c r="M127" s="3">
        <f t="shared" si="10"/>
        <v>3</v>
      </c>
      <c r="N127" s="176">
        <f t="shared" si="11"/>
        <v>0.15789473684210525</v>
      </c>
      <c r="O127" s="3">
        <v>5</v>
      </c>
      <c r="P127" s="176">
        <v>0.2380952380952381</v>
      </c>
      <c r="Q127" s="3">
        <v>0</v>
      </c>
      <c r="R127" s="177">
        <v>0</v>
      </c>
      <c r="S127" s="178">
        <v>21</v>
      </c>
      <c r="T127" s="3">
        <v>16</v>
      </c>
      <c r="U127" s="179">
        <v>0.7619047619047619</v>
      </c>
      <c r="V127" s="3">
        <f t="shared" si="12"/>
        <v>0</v>
      </c>
      <c r="W127" s="179">
        <f t="shared" si="13"/>
        <v>0</v>
      </c>
      <c r="X127" s="3">
        <v>5</v>
      </c>
      <c r="Y127" s="179">
        <v>0.2380952380952381</v>
      </c>
      <c r="Z127" s="3">
        <v>0</v>
      </c>
      <c r="AA127" s="180">
        <v>0</v>
      </c>
    </row>
    <row r="128" spans="1:27" ht="15" customHeight="1">
      <c r="A128" s="336"/>
      <c r="B128" s="262" t="s">
        <v>5</v>
      </c>
      <c r="C128" s="234">
        <v>19</v>
      </c>
      <c r="D128" s="172">
        <v>18</v>
      </c>
      <c r="E128" s="173">
        <v>0.9473684210526316</v>
      </c>
      <c r="F128" s="172">
        <v>1</v>
      </c>
      <c r="G128" s="173">
        <v>0.052631578947368425</v>
      </c>
      <c r="H128" s="172">
        <v>1</v>
      </c>
      <c r="I128" s="174">
        <v>0.052631578947368425</v>
      </c>
      <c r="J128" s="175">
        <v>19</v>
      </c>
      <c r="K128" s="3">
        <v>16</v>
      </c>
      <c r="L128" s="176">
        <v>0.8421052631578948</v>
      </c>
      <c r="M128" s="3">
        <f t="shared" si="10"/>
        <v>2</v>
      </c>
      <c r="N128" s="176">
        <f t="shared" si="11"/>
        <v>0.1111111111111111</v>
      </c>
      <c r="O128" s="3">
        <v>3</v>
      </c>
      <c r="P128" s="176">
        <v>0.15789473684210525</v>
      </c>
      <c r="Q128" s="3">
        <v>0</v>
      </c>
      <c r="R128" s="177">
        <v>0</v>
      </c>
      <c r="S128" s="178">
        <v>19</v>
      </c>
      <c r="T128" s="3">
        <v>16</v>
      </c>
      <c r="U128" s="179">
        <v>0.8421052631578948</v>
      </c>
      <c r="V128" s="3">
        <f t="shared" si="12"/>
        <v>0</v>
      </c>
      <c r="W128" s="179">
        <f t="shared" si="13"/>
        <v>0</v>
      </c>
      <c r="X128" s="3">
        <v>3</v>
      </c>
      <c r="Y128" s="179">
        <v>0.15789473684210525</v>
      </c>
      <c r="Z128" s="3">
        <v>0</v>
      </c>
      <c r="AA128" s="180">
        <v>0</v>
      </c>
    </row>
    <row r="129" spans="1:27" ht="15" customHeight="1">
      <c r="A129" s="336"/>
      <c r="B129" s="262" t="s">
        <v>6</v>
      </c>
      <c r="C129" s="234">
        <v>19</v>
      </c>
      <c r="D129" s="172">
        <v>16</v>
      </c>
      <c r="E129" s="173">
        <v>0.8421052631578948</v>
      </c>
      <c r="F129" s="172">
        <v>3</v>
      </c>
      <c r="G129" s="173">
        <v>0.15789473684210525</v>
      </c>
      <c r="H129" s="172">
        <v>3</v>
      </c>
      <c r="I129" s="174">
        <v>0.15789473684210525</v>
      </c>
      <c r="J129" s="175">
        <v>19</v>
      </c>
      <c r="K129" s="3">
        <v>15</v>
      </c>
      <c r="L129" s="176">
        <v>0.7894736842105263</v>
      </c>
      <c r="M129" s="3">
        <f t="shared" si="10"/>
        <v>1</v>
      </c>
      <c r="N129" s="176">
        <f t="shared" si="11"/>
        <v>0.0625</v>
      </c>
      <c r="O129" s="3">
        <v>4</v>
      </c>
      <c r="P129" s="176">
        <v>0.2105263157894737</v>
      </c>
      <c r="Q129" s="3">
        <v>0</v>
      </c>
      <c r="R129" s="177">
        <v>0</v>
      </c>
      <c r="S129" s="178">
        <v>19</v>
      </c>
      <c r="T129" s="3">
        <v>15</v>
      </c>
      <c r="U129" s="179">
        <v>0.7894736842105263</v>
      </c>
      <c r="V129" s="3">
        <f t="shared" si="12"/>
        <v>0</v>
      </c>
      <c r="W129" s="179">
        <f t="shared" si="13"/>
        <v>0</v>
      </c>
      <c r="X129" s="3">
        <v>4</v>
      </c>
      <c r="Y129" s="179">
        <v>0.2105263157894737</v>
      </c>
      <c r="Z129" s="3">
        <v>0</v>
      </c>
      <c r="AA129" s="180">
        <v>0</v>
      </c>
    </row>
    <row r="130" spans="1:27" ht="15" customHeight="1">
      <c r="A130" s="336"/>
      <c r="B130" s="262" t="s">
        <v>7</v>
      </c>
      <c r="C130" s="234">
        <v>23</v>
      </c>
      <c r="D130" s="172">
        <v>19</v>
      </c>
      <c r="E130" s="173">
        <v>0.826086956521739</v>
      </c>
      <c r="F130" s="172">
        <v>4</v>
      </c>
      <c r="G130" s="173">
        <v>0.17391304347826086</v>
      </c>
      <c r="H130" s="172">
        <v>4</v>
      </c>
      <c r="I130" s="174">
        <v>0.17391304347826086</v>
      </c>
      <c r="J130" s="175">
        <v>23</v>
      </c>
      <c r="K130" s="3">
        <v>17</v>
      </c>
      <c r="L130" s="176">
        <v>0.7391304347826088</v>
      </c>
      <c r="M130" s="3">
        <f t="shared" si="10"/>
        <v>2</v>
      </c>
      <c r="N130" s="176">
        <f t="shared" si="11"/>
        <v>0.10526315789473684</v>
      </c>
      <c r="O130" s="3">
        <v>6</v>
      </c>
      <c r="P130" s="176">
        <v>0.2608695652173913</v>
      </c>
      <c r="Q130" s="3">
        <v>0</v>
      </c>
      <c r="R130" s="177">
        <v>0</v>
      </c>
      <c r="S130" s="178">
        <v>23</v>
      </c>
      <c r="T130" s="3">
        <v>17</v>
      </c>
      <c r="U130" s="179">
        <v>0.7391304347826088</v>
      </c>
      <c r="V130" s="3">
        <f t="shared" si="12"/>
        <v>0</v>
      </c>
      <c r="W130" s="179">
        <f t="shared" si="13"/>
        <v>0</v>
      </c>
      <c r="X130" s="3">
        <v>6</v>
      </c>
      <c r="Y130" s="179">
        <v>0.2608695652173913</v>
      </c>
      <c r="Z130" s="3">
        <v>0</v>
      </c>
      <c r="AA130" s="180">
        <v>0</v>
      </c>
    </row>
    <row r="131" spans="1:27" ht="15" customHeight="1">
      <c r="A131" s="336"/>
      <c r="B131" s="263">
        <v>2007</v>
      </c>
      <c r="C131" s="234">
        <v>26</v>
      </c>
      <c r="D131" s="172">
        <v>25</v>
      </c>
      <c r="E131" s="173">
        <v>0.9615384615384616</v>
      </c>
      <c r="F131" s="172">
        <v>1</v>
      </c>
      <c r="G131" s="173">
        <v>0.038461538461538464</v>
      </c>
      <c r="H131" s="172">
        <v>1</v>
      </c>
      <c r="I131" s="174">
        <v>0.038461538461538464</v>
      </c>
      <c r="J131" s="175">
        <v>26</v>
      </c>
      <c r="K131" s="3">
        <v>22</v>
      </c>
      <c r="L131" s="176">
        <v>0.8461538461538461</v>
      </c>
      <c r="M131" s="3">
        <f t="shared" si="10"/>
        <v>3</v>
      </c>
      <c r="N131" s="176">
        <f t="shared" si="11"/>
        <v>0.12</v>
      </c>
      <c r="O131" s="3">
        <v>4</v>
      </c>
      <c r="P131" s="176">
        <v>0.15384615384615385</v>
      </c>
      <c r="Q131" s="3">
        <v>0</v>
      </c>
      <c r="R131" s="177">
        <v>0</v>
      </c>
      <c r="S131" s="178">
        <v>26</v>
      </c>
      <c r="T131" s="3">
        <v>20</v>
      </c>
      <c r="U131" s="179">
        <v>0.7692307692307694</v>
      </c>
      <c r="V131" s="3">
        <f t="shared" si="12"/>
        <v>2</v>
      </c>
      <c r="W131" s="179">
        <f t="shared" si="13"/>
        <v>0.09090909090909091</v>
      </c>
      <c r="X131" s="3">
        <v>6</v>
      </c>
      <c r="Y131" s="179">
        <v>0.23076923076923075</v>
      </c>
      <c r="Z131" s="3">
        <v>0</v>
      </c>
      <c r="AA131" s="180">
        <v>0</v>
      </c>
    </row>
    <row r="132" spans="1:27" ht="15" customHeight="1">
      <c r="A132" s="336"/>
      <c r="B132" s="263">
        <v>2008</v>
      </c>
      <c r="C132" s="234">
        <v>35</v>
      </c>
      <c r="D132" s="172">
        <v>31</v>
      </c>
      <c r="E132" s="173">
        <v>0.8857142857142857</v>
      </c>
      <c r="F132" s="172">
        <v>4</v>
      </c>
      <c r="G132" s="173">
        <v>0.11428571428571428</v>
      </c>
      <c r="H132" s="172">
        <v>4</v>
      </c>
      <c r="I132" s="174">
        <v>0.11428571428571428</v>
      </c>
      <c r="J132" s="175">
        <v>35</v>
      </c>
      <c r="K132" s="3">
        <v>23</v>
      </c>
      <c r="L132" s="176">
        <v>0.657142857142857</v>
      </c>
      <c r="M132" s="3">
        <f t="shared" si="10"/>
        <v>8</v>
      </c>
      <c r="N132" s="176">
        <f t="shared" si="11"/>
        <v>0.25806451612903225</v>
      </c>
      <c r="O132" s="3">
        <v>12</v>
      </c>
      <c r="P132" s="176">
        <v>0.34285714285714286</v>
      </c>
      <c r="Q132" s="3">
        <v>0</v>
      </c>
      <c r="R132" s="177">
        <v>0</v>
      </c>
      <c r="S132" s="178">
        <v>35</v>
      </c>
      <c r="T132" s="3">
        <v>21</v>
      </c>
      <c r="U132" s="179">
        <v>0.6</v>
      </c>
      <c r="V132" s="3">
        <f t="shared" si="12"/>
        <v>2</v>
      </c>
      <c r="W132" s="179">
        <f t="shared" si="13"/>
        <v>0.08695652173913043</v>
      </c>
      <c r="X132" s="3">
        <v>14</v>
      </c>
      <c r="Y132" s="179">
        <v>0.4</v>
      </c>
      <c r="Z132" s="3">
        <v>0</v>
      </c>
      <c r="AA132" s="180">
        <v>0</v>
      </c>
    </row>
    <row r="133" spans="1:27" ht="15" customHeight="1">
      <c r="A133" s="336"/>
      <c r="B133" s="263">
        <v>2009</v>
      </c>
      <c r="C133" s="234">
        <v>36</v>
      </c>
      <c r="D133" s="172">
        <v>25</v>
      </c>
      <c r="E133" s="173">
        <v>0.6944444444444444</v>
      </c>
      <c r="F133" s="172">
        <v>11</v>
      </c>
      <c r="G133" s="173">
        <v>0.3055555555555556</v>
      </c>
      <c r="H133" s="172">
        <v>11</v>
      </c>
      <c r="I133" s="174">
        <v>0.3055555555555556</v>
      </c>
      <c r="J133" s="175">
        <v>36</v>
      </c>
      <c r="K133" s="3">
        <v>24</v>
      </c>
      <c r="L133" s="176">
        <v>0.6666666666666665</v>
      </c>
      <c r="M133" s="3">
        <f t="shared" si="10"/>
        <v>1</v>
      </c>
      <c r="N133" s="176">
        <f t="shared" si="11"/>
        <v>0.04</v>
      </c>
      <c r="O133" s="3">
        <v>12</v>
      </c>
      <c r="P133" s="176">
        <v>0.33333333333333326</v>
      </c>
      <c r="Q133" s="3">
        <v>0</v>
      </c>
      <c r="R133" s="177">
        <v>0</v>
      </c>
      <c r="S133" s="178">
        <v>36</v>
      </c>
      <c r="T133" s="3">
        <v>23</v>
      </c>
      <c r="U133" s="179">
        <v>0.6388888888888888</v>
      </c>
      <c r="V133" s="3">
        <f t="shared" si="12"/>
        <v>1</v>
      </c>
      <c r="W133" s="179">
        <f t="shared" si="13"/>
        <v>0.041666666666666664</v>
      </c>
      <c r="X133" s="3">
        <v>13</v>
      </c>
      <c r="Y133" s="179">
        <v>0.36111111111111105</v>
      </c>
      <c r="Z133" s="3">
        <v>0</v>
      </c>
      <c r="AA133" s="180">
        <v>0</v>
      </c>
    </row>
    <row r="134" spans="1:27" ht="15" customHeight="1">
      <c r="A134" s="336"/>
      <c r="B134" s="263">
        <v>2010</v>
      </c>
      <c r="C134" s="234">
        <v>36</v>
      </c>
      <c r="D134" s="172">
        <v>33</v>
      </c>
      <c r="E134" s="173">
        <v>0.9166666666666665</v>
      </c>
      <c r="F134" s="172">
        <v>3</v>
      </c>
      <c r="G134" s="173">
        <v>0.08333333333333331</v>
      </c>
      <c r="H134" s="172">
        <v>3</v>
      </c>
      <c r="I134" s="174">
        <v>0.08333333333333331</v>
      </c>
      <c r="J134" s="175">
        <v>36</v>
      </c>
      <c r="K134" s="3">
        <v>26</v>
      </c>
      <c r="L134" s="176">
        <v>0.7222222222222221</v>
      </c>
      <c r="M134" s="3">
        <f t="shared" si="10"/>
        <v>7</v>
      </c>
      <c r="N134" s="176">
        <f t="shared" si="11"/>
        <v>0.21212121212121213</v>
      </c>
      <c r="O134" s="3">
        <v>10</v>
      </c>
      <c r="P134" s="176">
        <v>0.2777777777777778</v>
      </c>
      <c r="Q134" s="3">
        <v>0</v>
      </c>
      <c r="R134" s="177">
        <v>0</v>
      </c>
      <c r="S134" s="178">
        <v>36</v>
      </c>
      <c r="T134" s="3">
        <v>25</v>
      </c>
      <c r="U134" s="179">
        <v>0.6944444444444444</v>
      </c>
      <c r="V134" s="3">
        <f t="shared" si="12"/>
        <v>1</v>
      </c>
      <c r="W134" s="179">
        <f t="shared" si="13"/>
        <v>0.038461538461538464</v>
      </c>
      <c r="X134" s="3">
        <v>11</v>
      </c>
      <c r="Y134" s="179">
        <v>0.3055555555555556</v>
      </c>
      <c r="Z134" s="3">
        <v>0</v>
      </c>
      <c r="AA134" s="180">
        <v>0</v>
      </c>
    </row>
    <row r="135" spans="1:27" ht="15" customHeight="1">
      <c r="A135" s="336"/>
      <c r="B135" s="263">
        <v>2011</v>
      </c>
      <c r="C135" s="234">
        <v>30</v>
      </c>
      <c r="D135" s="172">
        <v>24</v>
      </c>
      <c r="E135" s="173">
        <v>0.8</v>
      </c>
      <c r="F135" s="172">
        <v>6</v>
      </c>
      <c r="G135" s="173">
        <v>0.2</v>
      </c>
      <c r="H135" s="172">
        <v>6</v>
      </c>
      <c r="I135" s="174">
        <v>0.2</v>
      </c>
      <c r="J135" s="175">
        <v>30</v>
      </c>
      <c r="K135" s="3">
        <v>25</v>
      </c>
      <c r="L135" s="176">
        <v>0.8333333333333335</v>
      </c>
      <c r="M135" s="218">
        <f t="shared" si="10"/>
        <v>-1</v>
      </c>
      <c r="N135" s="176">
        <f t="shared" si="11"/>
        <v>-0.041666666666666664</v>
      </c>
      <c r="O135" s="3">
        <v>5</v>
      </c>
      <c r="P135" s="176">
        <v>0.16666666666666663</v>
      </c>
      <c r="Q135" s="3">
        <v>0</v>
      </c>
      <c r="R135" s="177">
        <v>0</v>
      </c>
      <c r="S135" s="178">
        <v>30</v>
      </c>
      <c r="T135" s="3">
        <v>20</v>
      </c>
      <c r="U135" s="179">
        <v>0.667</v>
      </c>
      <c r="V135" s="3">
        <f t="shared" si="12"/>
        <v>5</v>
      </c>
      <c r="W135" s="179">
        <f t="shared" si="13"/>
        <v>0.2</v>
      </c>
      <c r="X135" s="3">
        <v>10</v>
      </c>
      <c r="Y135" s="179">
        <v>0.333</v>
      </c>
      <c r="Z135" s="3">
        <v>0</v>
      </c>
      <c r="AA135" s="180">
        <v>0</v>
      </c>
    </row>
    <row r="136" spans="1:27" ht="15" customHeight="1">
      <c r="A136" s="336"/>
      <c r="B136" s="270">
        <v>2012</v>
      </c>
      <c r="C136" s="181">
        <v>35</v>
      </c>
      <c r="D136" s="182">
        <v>30</v>
      </c>
      <c r="E136" s="183">
        <v>0.8571428571428571</v>
      </c>
      <c r="F136" s="182">
        <v>5</v>
      </c>
      <c r="G136" s="183">
        <v>0.14285714285714285</v>
      </c>
      <c r="H136" s="182">
        <v>5</v>
      </c>
      <c r="I136" s="184">
        <v>0.14285714285714285</v>
      </c>
      <c r="J136" s="185">
        <v>35</v>
      </c>
      <c r="K136" s="91">
        <v>26</v>
      </c>
      <c r="L136" s="186">
        <v>0.743</v>
      </c>
      <c r="M136" s="3">
        <f t="shared" si="10"/>
        <v>4</v>
      </c>
      <c r="N136" s="186">
        <f t="shared" si="11"/>
        <v>0.13333333333333333</v>
      </c>
      <c r="O136" s="91">
        <v>9</v>
      </c>
      <c r="P136" s="186">
        <v>0.257</v>
      </c>
      <c r="Q136" s="91">
        <v>0</v>
      </c>
      <c r="R136" s="187">
        <v>0</v>
      </c>
      <c r="S136" s="188">
        <v>35</v>
      </c>
      <c r="T136" s="91"/>
      <c r="U136" s="189"/>
      <c r="V136" s="91"/>
      <c r="W136" s="189"/>
      <c r="X136" s="91"/>
      <c r="Y136" s="189"/>
      <c r="Z136" s="91">
        <v>35</v>
      </c>
      <c r="AA136" s="190">
        <v>1</v>
      </c>
    </row>
    <row r="137" spans="1:27" ht="15" customHeight="1" thickBot="1">
      <c r="A137" s="369"/>
      <c r="B137" s="273">
        <v>2013</v>
      </c>
      <c r="C137" s="181">
        <v>43</v>
      </c>
      <c r="D137" s="182">
        <v>41</v>
      </c>
      <c r="E137" s="183">
        <v>0.953</v>
      </c>
      <c r="F137" s="182"/>
      <c r="G137" s="183"/>
      <c r="H137" s="182"/>
      <c r="I137" s="184"/>
      <c r="J137" s="185"/>
      <c r="K137" s="91"/>
      <c r="L137" s="186"/>
      <c r="M137" s="91"/>
      <c r="N137" s="186"/>
      <c r="O137" s="91"/>
      <c r="P137" s="186"/>
      <c r="Q137" s="91"/>
      <c r="R137" s="187"/>
      <c r="S137" s="188"/>
      <c r="T137" s="91"/>
      <c r="U137" s="189"/>
      <c r="V137" s="91"/>
      <c r="W137" s="189"/>
      <c r="X137" s="91"/>
      <c r="Y137" s="189"/>
      <c r="Z137" s="91"/>
      <c r="AA137" s="190"/>
    </row>
    <row r="138" spans="1:27" ht="15" customHeight="1" thickBot="1" thickTop="1">
      <c r="A138" s="367" t="s">
        <v>77</v>
      </c>
      <c r="B138" s="368"/>
      <c r="C138" s="138"/>
      <c r="D138" s="135"/>
      <c r="E138" s="235">
        <f>AVERAGE(E124:E137)</f>
        <v>0.8705739721576596</v>
      </c>
      <c r="F138" s="135"/>
      <c r="G138" s="235">
        <f>AVERAGE(G124:G136)</f>
        <v>0.13576649152252038</v>
      </c>
      <c r="H138" s="135"/>
      <c r="I138" s="236">
        <f>AVERAGE(I124:I136)</f>
        <v>0.13576649152252038</v>
      </c>
      <c r="J138" s="138"/>
      <c r="K138" s="139"/>
      <c r="L138" s="235">
        <f>AVERAGE(L124:L136)</f>
        <v>0.7594583435692394</v>
      </c>
      <c r="M138" s="135"/>
      <c r="N138" s="235">
        <f>AVERAGE(N124:N136)</f>
        <v>0.11758232691305566</v>
      </c>
      <c r="O138" s="135"/>
      <c r="P138" s="235">
        <f>AVERAGE(P124:P136)</f>
        <v>0.24054165643076048</v>
      </c>
      <c r="Q138" s="135"/>
      <c r="R138" s="140"/>
      <c r="S138" s="237"/>
      <c r="T138" s="135"/>
      <c r="U138" s="235">
        <f>AVERAGE(U124:U135)</f>
        <v>0.7293481872183244</v>
      </c>
      <c r="V138" s="135"/>
      <c r="W138" s="235">
        <f>AVERAGE(W124:W135)</f>
        <v>0.04090361010118044</v>
      </c>
      <c r="X138" s="135"/>
      <c r="Y138" s="235">
        <f>AVERAGE(Y124:Y135)</f>
        <v>0.2706518127816755</v>
      </c>
      <c r="Z138" s="135"/>
      <c r="AA138" s="148"/>
    </row>
    <row r="139" spans="1:27" ht="15" customHeight="1" thickBot="1" thickTop="1">
      <c r="A139" s="332" t="s">
        <v>71</v>
      </c>
      <c r="B139" s="333"/>
      <c r="C139" s="73"/>
      <c r="D139" s="74"/>
      <c r="E139" s="195">
        <f>_xlfn.STDEV.P(E124:E137)</f>
        <v>0.072071289728038</v>
      </c>
      <c r="F139" s="74"/>
      <c r="G139" s="195">
        <f>_xlfn.STDEV.P(G124:G136)</f>
        <v>0.07092960862778352</v>
      </c>
      <c r="H139" s="74"/>
      <c r="I139" s="196">
        <f>_xlfn.STDEV.P(I124:I136)</f>
        <v>0.07092960862778352</v>
      </c>
      <c r="J139" s="73"/>
      <c r="K139" s="74"/>
      <c r="L139" s="195">
        <f>_xlfn.STDEV.P(L124:L136)</f>
        <v>0.059160258113675236</v>
      </c>
      <c r="M139" s="74"/>
      <c r="N139" s="195">
        <f>_xlfn.STDEV.P(N124:N136)</f>
        <v>0.0760409718511763</v>
      </c>
      <c r="O139" s="74"/>
      <c r="P139" s="195">
        <f>_xlfn.STDEV.P(P124:P136)</f>
        <v>0.05916025811367518</v>
      </c>
      <c r="Q139" s="74"/>
      <c r="R139" s="77"/>
      <c r="S139" s="197"/>
      <c r="T139" s="74"/>
      <c r="U139" s="195">
        <f>_xlfn.STDEV.P(U124:U135)</f>
        <v>0.07317972381749446</v>
      </c>
      <c r="V139" s="74"/>
      <c r="W139" s="195">
        <f>_xlfn.STDEV.P(W124:W135)</f>
        <v>0.06428607990483805</v>
      </c>
      <c r="X139" s="74"/>
      <c r="Y139" s="195">
        <f>_xlfn.STDEV.P(Y124:Y135)</f>
        <v>0.07317972381749449</v>
      </c>
      <c r="Z139" s="74"/>
      <c r="AA139" s="149"/>
    </row>
    <row r="140" spans="1:27" ht="15" customHeight="1" thickBot="1" thickTop="1">
      <c r="A140" s="334" t="s">
        <v>75</v>
      </c>
      <c r="B140" s="335"/>
      <c r="C140" s="43"/>
      <c r="D140" s="44"/>
      <c r="E140" s="231">
        <f>(E137-E124)/($B$18-$B$5)</f>
        <v>0.01012087912087912</v>
      </c>
      <c r="F140" s="44"/>
      <c r="G140" s="231">
        <f>SLOPE(G124:G136,$B$124:$B$136)</f>
        <v>0.015911390197104483</v>
      </c>
      <c r="H140" s="44"/>
      <c r="I140" s="232">
        <f>SLOPE(I124:I136,$B$124:$B$136)</f>
        <v>0.015911390197104483</v>
      </c>
      <c r="J140" s="142"/>
      <c r="K140" s="84"/>
      <c r="L140" s="231">
        <f>(L136-L124)/($B$17-$B$5)</f>
        <v>-0.003559523809523809</v>
      </c>
      <c r="M140" s="84"/>
      <c r="N140" s="231">
        <f>(N136-N124)/($B$17-$B$5)</f>
        <v>0.00748792270531401</v>
      </c>
      <c r="O140" s="84"/>
      <c r="P140" s="231">
        <f>(P136-P124)/($B$17-$B$5)</f>
        <v>0.003559523809523811</v>
      </c>
      <c r="Q140" s="84"/>
      <c r="R140" s="143"/>
      <c r="S140" s="261"/>
      <c r="T140" s="84"/>
      <c r="U140" s="231">
        <f>(U135-U124)/($B$16-$B$5)</f>
        <v>-0.007545454545454542</v>
      </c>
      <c r="V140" s="84"/>
      <c r="W140" s="231">
        <f>(W135-W124)/($B$16-$B$5)</f>
        <v>0.014049586776859503</v>
      </c>
      <c r="X140" s="84"/>
      <c r="Y140" s="231">
        <f>(Y135-Y124)/($B$16-$B$5)</f>
        <v>0.007545454545454547</v>
      </c>
      <c r="Z140" s="84"/>
      <c r="AA140" s="150"/>
    </row>
    <row r="141" spans="1:27" ht="15" customHeight="1" thickTop="1">
      <c r="A141" s="346" t="s">
        <v>27</v>
      </c>
      <c r="B141" s="265" t="s">
        <v>1</v>
      </c>
      <c r="C141" s="256">
        <v>31</v>
      </c>
      <c r="D141" s="257">
        <v>26</v>
      </c>
      <c r="E141" s="258">
        <v>0.8387096774193549</v>
      </c>
      <c r="F141" s="257">
        <v>5</v>
      </c>
      <c r="G141" s="258">
        <v>0.16129032258064516</v>
      </c>
      <c r="H141" s="257">
        <v>5</v>
      </c>
      <c r="I141" s="259">
        <v>0.16129032258064516</v>
      </c>
      <c r="J141" s="240">
        <v>31</v>
      </c>
      <c r="K141" s="30">
        <v>25</v>
      </c>
      <c r="L141" s="241">
        <v>0.8064516129032258</v>
      </c>
      <c r="M141" s="30">
        <f t="shared" si="10"/>
        <v>1</v>
      </c>
      <c r="N141" s="241">
        <f t="shared" si="11"/>
        <v>0.038461538461538464</v>
      </c>
      <c r="O141" s="30">
        <v>6</v>
      </c>
      <c r="P141" s="241">
        <v>0.1935483870967742</v>
      </c>
      <c r="Q141" s="30">
        <v>0</v>
      </c>
      <c r="R141" s="242">
        <v>0</v>
      </c>
      <c r="S141" s="243">
        <v>31</v>
      </c>
      <c r="T141" s="30">
        <v>24</v>
      </c>
      <c r="U141" s="244">
        <v>0.7741935483870968</v>
      </c>
      <c r="V141" s="30">
        <f t="shared" si="12"/>
        <v>1</v>
      </c>
      <c r="W141" s="244">
        <f t="shared" si="13"/>
        <v>0.04</v>
      </c>
      <c r="X141" s="30">
        <v>7</v>
      </c>
      <c r="Y141" s="244">
        <v>0.22580645161290325</v>
      </c>
      <c r="Z141" s="30">
        <v>0</v>
      </c>
      <c r="AA141" s="245">
        <v>0</v>
      </c>
    </row>
    <row r="142" spans="1:27" ht="15" customHeight="1">
      <c r="A142" s="336"/>
      <c r="B142" s="262" t="s">
        <v>2</v>
      </c>
      <c r="C142" s="234">
        <v>25</v>
      </c>
      <c r="D142" s="172">
        <v>22</v>
      </c>
      <c r="E142" s="173">
        <v>0.88</v>
      </c>
      <c r="F142" s="172">
        <v>3</v>
      </c>
      <c r="G142" s="173">
        <v>0.12</v>
      </c>
      <c r="H142" s="172">
        <v>3</v>
      </c>
      <c r="I142" s="174">
        <v>0.12</v>
      </c>
      <c r="J142" s="175">
        <v>25</v>
      </c>
      <c r="K142" s="3">
        <v>21</v>
      </c>
      <c r="L142" s="176">
        <v>0.84</v>
      </c>
      <c r="M142" s="3">
        <f t="shared" si="10"/>
        <v>1</v>
      </c>
      <c r="N142" s="176">
        <f t="shared" si="11"/>
        <v>0.045454545454545456</v>
      </c>
      <c r="O142" s="3">
        <v>4</v>
      </c>
      <c r="P142" s="176">
        <v>0.16</v>
      </c>
      <c r="Q142" s="3">
        <v>0</v>
      </c>
      <c r="R142" s="177">
        <v>0</v>
      </c>
      <c r="S142" s="178">
        <v>25</v>
      </c>
      <c r="T142" s="3">
        <v>19</v>
      </c>
      <c r="U142" s="179">
        <v>0.76</v>
      </c>
      <c r="V142" s="3">
        <f t="shared" si="12"/>
        <v>2</v>
      </c>
      <c r="W142" s="179">
        <f t="shared" si="13"/>
        <v>0.09523809523809523</v>
      </c>
      <c r="X142" s="3">
        <v>6</v>
      </c>
      <c r="Y142" s="179">
        <v>0.24</v>
      </c>
      <c r="Z142" s="3">
        <v>0</v>
      </c>
      <c r="AA142" s="180">
        <v>0</v>
      </c>
    </row>
    <row r="143" spans="1:27" ht="15" customHeight="1">
      <c r="A143" s="336"/>
      <c r="B143" s="262" t="s">
        <v>3</v>
      </c>
      <c r="C143" s="234">
        <v>29</v>
      </c>
      <c r="D143" s="172">
        <v>28</v>
      </c>
      <c r="E143" s="173">
        <v>0.9655172413793103</v>
      </c>
      <c r="F143" s="172">
        <v>1</v>
      </c>
      <c r="G143" s="173">
        <v>0.034482758620689655</v>
      </c>
      <c r="H143" s="172">
        <v>1</v>
      </c>
      <c r="I143" s="174">
        <v>0.034482758620689655</v>
      </c>
      <c r="J143" s="175">
        <v>29</v>
      </c>
      <c r="K143" s="3">
        <v>27</v>
      </c>
      <c r="L143" s="176">
        <v>0.9310344827586207</v>
      </c>
      <c r="M143" s="3">
        <f t="shared" si="10"/>
        <v>1</v>
      </c>
      <c r="N143" s="176">
        <f t="shared" si="11"/>
        <v>0.03571428571428571</v>
      </c>
      <c r="O143" s="3">
        <v>2</v>
      </c>
      <c r="P143" s="176">
        <v>0.06896551724137931</v>
      </c>
      <c r="Q143" s="3">
        <v>0</v>
      </c>
      <c r="R143" s="177">
        <v>0</v>
      </c>
      <c r="S143" s="178">
        <v>29</v>
      </c>
      <c r="T143" s="3">
        <v>26</v>
      </c>
      <c r="U143" s="179">
        <v>0.896551724137931</v>
      </c>
      <c r="V143" s="3">
        <f t="shared" si="12"/>
        <v>1</v>
      </c>
      <c r="W143" s="179">
        <f t="shared" si="13"/>
        <v>0.037037037037037035</v>
      </c>
      <c r="X143" s="3">
        <v>3</v>
      </c>
      <c r="Y143" s="179">
        <v>0.10344827586206896</v>
      </c>
      <c r="Z143" s="3">
        <v>0</v>
      </c>
      <c r="AA143" s="180">
        <v>0</v>
      </c>
    </row>
    <row r="144" spans="1:27" ht="15" customHeight="1">
      <c r="A144" s="336"/>
      <c r="B144" s="262" t="s">
        <v>4</v>
      </c>
      <c r="C144" s="234">
        <v>44</v>
      </c>
      <c r="D144" s="172">
        <v>40</v>
      </c>
      <c r="E144" s="173">
        <v>0.9090909090909091</v>
      </c>
      <c r="F144" s="172">
        <v>4</v>
      </c>
      <c r="G144" s="173">
        <v>0.09090909090909091</v>
      </c>
      <c r="H144" s="172">
        <v>4</v>
      </c>
      <c r="I144" s="174">
        <v>0.09090909090909091</v>
      </c>
      <c r="J144" s="175">
        <v>44</v>
      </c>
      <c r="K144" s="3">
        <v>35</v>
      </c>
      <c r="L144" s="176">
        <v>0.7954545454545454</v>
      </c>
      <c r="M144" s="3">
        <f t="shared" si="10"/>
        <v>5</v>
      </c>
      <c r="N144" s="176">
        <f t="shared" si="11"/>
        <v>0.125</v>
      </c>
      <c r="O144" s="3">
        <v>9</v>
      </c>
      <c r="P144" s="176">
        <v>0.20454545454545453</v>
      </c>
      <c r="Q144" s="3">
        <v>0</v>
      </c>
      <c r="R144" s="177">
        <v>0</v>
      </c>
      <c r="S144" s="178">
        <v>44</v>
      </c>
      <c r="T144" s="3">
        <v>33</v>
      </c>
      <c r="U144" s="179">
        <v>0.75</v>
      </c>
      <c r="V144" s="3">
        <f t="shared" si="12"/>
        <v>2</v>
      </c>
      <c r="W144" s="179">
        <f t="shared" si="13"/>
        <v>0.05714285714285714</v>
      </c>
      <c r="X144" s="3">
        <v>11</v>
      </c>
      <c r="Y144" s="179">
        <v>0.25</v>
      </c>
      <c r="Z144" s="3">
        <v>0</v>
      </c>
      <c r="AA144" s="180">
        <v>0</v>
      </c>
    </row>
    <row r="145" spans="1:27" ht="15" customHeight="1">
      <c r="A145" s="336"/>
      <c r="B145" s="262" t="s">
        <v>5</v>
      </c>
      <c r="C145" s="234">
        <v>31</v>
      </c>
      <c r="D145" s="172">
        <v>26</v>
      </c>
      <c r="E145" s="173">
        <v>0.8387096774193549</v>
      </c>
      <c r="F145" s="172">
        <v>5</v>
      </c>
      <c r="G145" s="173">
        <v>0.16129032258064516</v>
      </c>
      <c r="H145" s="172">
        <v>5</v>
      </c>
      <c r="I145" s="174">
        <v>0.16129032258064516</v>
      </c>
      <c r="J145" s="175">
        <v>31</v>
      </c>
      <c r="K145" s="3">
        <v>24</v>
      </c>
      <c r="L145" s="176">
        <v>0.7741935483870968</v>
      </c>
      <c r="M145" s="3">
        <f t="shared" si="10"/>
        <v>2</v>
      </c>
      <c r="N145" s="176">
        <f t="shared" si="11"/>
        <v>0.07692307692307693</v>
      </c>
      <c r="O145" s="3">
        <v>7</v>
      </c>
      <c r="P145" s="176">
        <v>0.22580645161290325</v>
      </c>
      <c r="Q145" s="3">
        <v>0</v>
      </c>
      <c r="R145" s="177">
        <v>0</v>
      </c>
      <c r="S145" s="178">
        <v>31</v>
      </c>
      <c r="T145" s="3">
        <v>24</v>
      </c>
      <c r="U145" s="179">
        <v>0.7741935483870968</v>
      </c>
      <c r="V145" s="3">
        <f t="shared" si="12"/>
        <v>0</v>
      </c>
      <c r="W145" s="179">
        <f t="shared" si="13"/>
        <v>0</v>
      </c>
      <c r="X145" s="3">
        <v>7</v>
      </c>
      <c r="Y145" s="179">
        <v>0.22580645161290325</v>
      </c>
      <c r="Z145" s="3">
        <v>0</v>
      </c>
      <c r="AA145" s="180">
        <v>0</v>
      </c>
    </row>
    <row r="146" spans="1:27" ht="15" customHeight="1">
      <c r="A146" s="336"/>
      <c r="B146" s="262" t="s">
        <v>6</v>
      </c>
      <c r="C146" s="234">
        <v>48</v>
      </c>
      <c r="D146" s="172">
        <v>45</v>
      </c>
      <c r="E146" s="173">
        <v>0.9375</v>
      </c>
      <c r="F146" s="172">
        <v>3</v>
      </c>
      <c r="G146" s="173">
        <v>0.0625</v>
      </c>
      <c r="H146" s="172">
        <v>3</v>
      </c>
      <c r="I146" s="174">
        <v>0.0625</v>
      </c>
      <c r="J146" s="175">
        <v>48</v>
      </c>
      <c r="K146" s="3">
        <v>36</v>
      </c>
      <c r="L146" s="176">
        <v>0.75</v>
      </c>
      <c r="M146" s="3">
        <f t="shared" si="10"/>
        <v>9</v>
      </c>
      <c r="N146" s="176">
        <f t="shared" si="11"/>
        <v>0.2</v>
      </c>
      <c r="O146" s="3">
        <v>12</v>
      </c>
      <c r="P146" s="176">
        <v>0.25</v>
      </c>
      <c r="Q146" s="3">
        <v>0</v>
      </c>
      <c r="R146" s="177">
        <v>0</v>
      </c>
      <c r="S146" s="178">
        <v>48</v>
      </c>
      <c r="T146" s="3">
        <v>36</v>
      </c>
      <c r="U146" s="179">
        <v>0.75</v>
      </c>
      <c r="V146" s="3">
        <f t="shared" si="12"/>
        <v>0</v>
      </c>
      <c r="W146" s="179">
        <f t="shared" si="13"/>
        <v>0</v>
      </c>
      <c r="X146" s="3">
        <v>12</v>
      </c>
      <c r="Y146" s="179">
        <v>0.25</v>
      </c>
      <c r="Z146" s="3">
        <v>0</v>
      </c>
      <c r="AA146" s="180">
        <v>0</v>
      </c>
    </row>
    <row r="147" spans="1:27" ht="15" customHeight="1">
      <c r="A147" s="336"/>
      <c r="B147" s="262" t="s">
        <v>7</v>
      </c>
      <c r="C147" s="234">
        <v>85</v>
      </c>
      <c r="D147" s="172">
        <v>73</v>
      </c>
      <c r="E147" s="173">
        <v>0.8588235294117647</v>
      </c>
      <c r="F147" s="172">
        <v>12</v>
      </c>
      <c r="G147" s="173">
        <v>0.1411764705882353</v>
      </c>
      <c r="H147" s="172">
        <v>12</v>
      </c>
      <c r="I147" s="174">
        <v>0.1411764705882353</v>
      </c>
      <c r="J147" s="175">
        <v>85</v>
      </c>
      <c r="K147" s="3">
        <v>70</v>
      </c>
      <c r="L147" s="176">
        <v>0.823529411764706</v>
      </c>
      <c r="M147" s="3">
        <f t="shared" si="10"/>
        <v>3</v>
      </c>
      <c r="N147" s="176">
        <f t="shared" si="11"/>
        <v>0.0410958904109589</v>
      </c>
      <c r="O147" s="3">
        <v>15</v>
      </c>
      <c r="P147" s="176">
        <v>0.17647058823529413</v>
      </c>
      <c r="Q147" s="3">
        <v>0</v>
      </c>
      <c r="R147" s="177">
        <v>0</v>
      </c>
      <c r="S147" s="178">
        <v>85</v>
      </c>
      <c r="T147" s="3">
        <v>68</v>
      </c>
      <c r="U147" s="179">
        <v>0.8</v>
      </c>
      <c r="V147" s="3">
        <f t="shared" si="12"/>
        <v>2</v>
      </c>
      <c r="W147" s="179">
        <f t="shared" si="13"/>
        <v>0.02857142857142857</v>
      </c>
      <c r="X147" s="3">
        <v>17</v>
      </c>
      <c r="Y147" s="179">
        <v>0.2</v>
      </c>
      <c r="Z147" s="3">
        <v>0</v>
      </c>
      <c r="AA147" s="180">
        <v>0</v>
      </c>
    </row>
    <row r="148" spans="1:27" ht="15" customHeight="1">
      <c r="A148" s="336"/>
      <c r="B148" s="263">
        <v>2007</v>
      </c>
      <c r="C148" s="234">
        <v>75</v>
      </c>
      <c r="D148" s="172">
        <v>70</v>
      </c>
      <c r="E148" s="173">
        <v>0.9333333333333332</v>
      </c>
      <c r="F148" s="172">
        <v>5</v>
      </c>
      <c r="G148" s="173">
        <v>0.06666666666666667</v>
      </c>
      <c r="H148" s="172">
        <v>5</v>
      </c>
      <c r="I148" s="174">
        <v>0.06666666666666667</v>
      </c>
      <c r="J148" s="175">
        <v>75</v>
      </c>
      <c r="K148" s="3">
        <v>64</v>
      </c>
      <c r="L148" s="176">
        <v>0.8533333333333334</v>
      </c>
      <c r="M148" s="3">
        <f t="shared" si="10"/>
        <v>6</v>
      </c>
      <c r="N148" s="176">
        <f t="shared" si="11"/>
        <v>0.08571428571428572</v>
      </c>
      <c r="O148" s="3">
        <v>11</v>
      </c>
      <c r="P148" s="176">
        <v>0.14666666666666667</v>
      </c>
      <c r="Q148" s="3">
        <v>0</v>
      </c>
      <c r="R148" s="177">
        <v>0</v>
      </c>
      <c r="S148" s="178">
        <v>75</v>
      </c>
      <c r="T148" s="3">
        <v>60</v>
      </c>
      <c r="U148" s="179">
        <v>0.8</v>
      </c>
      <c r="V148" s="3">
        <f t="shared" si="12"/>
        <v>4</v>
      </c>
      <c r="W148" s="179">
        <f t="shared" si="13"/>
        <v>0.0625</v>
      </c>
      <c r="X148" s="3">
        <v>15</v>
      </c>
      <c r="Y148" s="179">
        <v>0.2</v>
      </c>
      <c r="Z148" s="3">
        <v>0</v>
      </c>
      <c r="AA148" s="180">
        <v>0</v>
      </c>
    </row>
    <row r="149" spans="1:27" ht="15" customHeight="1">
      <c r="A149" s="336"/>
      <c r="B149" s="263">
        <v>2008</v>
      </c>
      <c r="C149" s="234">
        <v>75</v>
      </c>
      <c r="D149" s="172">
        <v>68</v>
      </c>
      <c r="E149" s="173">
        <v>0.9066666666666666</v>
      </c>
      <c r="F149" s="172">
        <v>7</v>
      </c>
      <c r="G149" s="173">
        <v>0.09333333333333334</v>
      </c>
      <c r="H149" s="172">
        <v>7</v>
      </c>
      <c r="I149" s="174">
        <v>0.09333333333333334</v>
      </c>
      <c r="J149" s="175">
        <v>75</v>
      </c>
      <c r="K149" s="3">
        <v>55</v>
      </c>
      <c r="L149" s="176">
        <v>0.7333333333333333</v>
      </c>
      <c r="M149" s="3">
        <f t="shared" si="10"/>
        <v>13</v>
      </c>
      <c r="N149" s="176">
        <f t="shared" si="11"/>
        <v>0.19117647058823528</v>
      </c>
      <c r="O149" s="3">
        <v>20</v>
      </c>
      <c r="P149" s="176">
        <v>0.26666666666666666</v>
      </c>
      <c r="Q149" s="3">
        <v>0</v>
      </c>
      <c r="R149" s="177">
        <v>0</v>
      </c>
      <c r="S149" s="178">
        <v>75</v>
      </c>
      <c r="T149" s="3">
        <v>46</v>
      </c>
      <c r="U149" s="179">
        <v>0.6133333333333333</v>
      </c>
      <c r="V149" s="3">
        <f t="shared" si="12"/>
        <v>9</v>
      </c>
      <c r="W149" s="179">
        <f t="shared" si="13"/>
        <v>0.16363636363636364</v>
      </c>
      <c r="X149" s="3">
        <v>29</v>
      </c>
      <c r="Y149" s="179">
        <v>0.38666666666666666</v>
      </c>
      <c r="Z149" s="3">
        <v>0</v>
      </c>
      <c r="AA149" s="180">
        <v>0</v>
      </c>
    </row>
    <row r="150" spans="1:27" ht="15" customHeight="1">
      <c r="A150" s="336"/>
      <c r="B150" s="263">
        <v>2009</v>
      </c>
      <c r="C150" s="234">
        <v>81</v>
      </c>
      <c r="D150" s="172">
        <v>73</v>
      </c>
      <c r="E150" s="173">
        <v>0.9012345679012346</v>
      </c>
      <c r="F150" s="172">
        <v>8</v>
      </c>
      <c r="G150" s="173">
        <v>0.09876543209876543</v>
      </c>
      <c r="H150" s="172">
        <v>8</v>
      </c>
      <c r="I150" s="174">
        <v>0.09876543209876543</v>
      </c>
      <c r="J150" s="175">
        <v>81</v>
      </c>
      <c r="K150" s="3">
        <v>64</v>
      </c>
      <c r="L150" s="176">
        <v>0.7901234567901234</v>
      </c>
      <c r="M150" s="3">
        <f t="shared" si="10"/>
        <v>9</v>
      </c>
      <c r="N150" s="176">
        <f t="shared" si="11"/>
        <v>0.1232876712328767</v>
      </c>
      <c r="O150" s="3">
        <v>17</v>
      </c>
      <c r="P150" s="176">
        <v>0.2098765432098765</v>
      </c>
      <c r="Q150" s="3">
        <v>0</v>
      </c>
      <c r="R150" s="177">
        <v>0</v>
      </c>
      <c r="S150" s="178">
        <v>81</v>
      </c>
      <c r="T150" s="3">
        <v>61</v>
      </c>
      <c r="U150" s="179">
        <v>0.7530864197530864</v>
      </c>
      <c r="V150" s="3">
        <f t="shared" si="12"/>
        <v>3</v>
      </c>
      <c r="W150" s="179">
        <f t="shared" si="13"/>
        <v>0.046875</v>
      </c>
      <c r="X150" s="3">
        <v>20</v>
      </c>
      <c r="Y150" s="179">
        <v>0.24691358024691357</v>
      </c>
      <c r="Z150" s="3">
        <v>0</v>
      </c>
      <c r="AA150" s="180">
        <v>0</v>
      </c>
    </row>
    <row r="151" spans="1:27" ht="15" customHeight="1">
      <c r="A151" s="336"/>
      <c r="B151" s="263">
        <v>2010</v>
      </c>
      <c r="C151" s="234">
        <v>51</v>
      </c>
      <c r="D151" s="172">
        <v>46</v>
      </c>
      <c r="E151" s="173">
        <v>0.9019607843137255</v>
      </c>
      <c r="F151" s="172">
        <v>5</v>
      </c>
      <c r="G151" s="173">
        <v>0.09803921568627452</v>
      </c>
      <c r="H151" s="172">
        <v>5</v>
      </c>
      <c r="I151" s="174">
        <v>0.09803921568627452</v>
      </c>
      <c r="J151" s="175">
        <v>51</v>
      </c>
      <c r="K151" s="3">
        <v>43</v>
      </c>
      <c r="L151" s="176">
        <v>0.8431372549019608</v>
      </c>
      <c r="M151" s="3">
        <f t="shared" si="10"/>
        <v>3</v>
      </c>
      <c r="N151" s="176">
        <f t="shared" si="11"/>
        <v>0.06521739130434782</v>
      </c>
      <c r="O151" s="3">
        <v>8</v>
      </c>
      <c r="P151" s="176">
        <v>0.1568627450980392</v>
      </c>
      <c r="Q151" s="3">
        <v>0</v>
      </c>
      <c r="R151" s="177">
        <v>0</v>
      </c>
      <c r="S151" s="178">
        <v>51</v>
      </c>
      <c r="T151" s="3">
        <v>40</v>
      </c>
      <c r="U151" s="179">
        <v>0.7843137254901962</v>
      </c>
      <c r="V151" s="3">
        <f t="shared" si="12"/>
        <v>3</v>
      </c>
      <c r="W151" s="179">
        <f t="shared" si="13"/>
        <v>0.06976744186046512</v>
      </c>
      <c r="X151" s="3">
        <v>11</v>
      </c>
      <c r="Y151" s="179">
        <v>0.21568627450980393</v>
      </c>
      <c r="Z151" s="3">
        <v>0</v>
      </c>
      <c r="AA151" s="180">
        <v>0</v>
      </c>
    </row>
    <row r="152" spans="1:27" ht="15" customHeight="1">
      <c r="A152" s="336"/>
      <c r="B152" s="263">
        <v>2011</v>
      </c>
      <c r="C152" s="234">
        <v>60</v>
      </c>
      <c r="D152" s="172">
        <v>54</v>
      </c>
      <c r="E152" s="173">
        <v>0.9</v>
      </c>
      <c r="F152" s="172">
        <v>6</v>
      </c>
      <c r="G152" s="173">
        <v>0.1</v>
      </c>
      <c r="H152" s="172">
        <v>6</v>
      </c>
      <c r="I152" s="174">
        <v>0.1</v>
      </c>
      <c r="J152" s="175">
        <v>60</v>
      </c>
      <c r="K152" s="3">
        <v>51</v>
      </c>
      <c r="L152" s="176">
        <v>0.85</v>
      </c>
      <c r="M152" s="3">
        <f t="shared" si="10"/>
        <v>3</v>
      </c>
      <c r="N152" s="176">
        <f t="shared" si="11"/>
        <v>0.05555555555555555</v>
      </c>
      <c r="O152" s="3">
        <v>9</v>
      </c>
      <c r="P152" s="176">
        <v>0.15</v>
      </c>
      <c r="Q152" s="3">
        <v>0</v>
      </c>
      <c r="R152" s="177">
        <v>0</v>
      </c>
      <c r="S152" s="178">
        <v>60</v>
      </c>
      <c r="T152" s="3">
        <v>49</v>
      </c>
      <c r="U152" s="179">
        <v>0.817</v>
      </c>
      <c r="V152" s="3">
        <f t="shared" si="12"/>
        <v>2</v>
      </c>
      <c r="W152" s="179">
        <f t="shared" si="13"/>
        <v>0.0392156862745098</v>
      </c>
      <c r="X152" s="3">
        <v>11</v>
      </c>
      <c r="Y152" s="179">
        <v>0.183</v>
      </c>
      <c r="Z152" s="3">
        <v>0</v>
      </c>
      <c r="AA152" s="180">
        <v>0</v>
      </c>
    </row>
    <row r="153" spans="1:27" ht="15" customHeight="1">
      <c r="A153" s="336"/>
      <c r="B153" s="270">
        <v>2012</v>
      </c>
      <c r="C153" s="181">
        <v>65</v>
      </c>
      <c r="D153" s="182">
        <v>61</v>
      </c>
      <c r="E153" s="183">
        <v>0.9384615384615383</v>
      </c>
      <c r="F153" s="182">
        <v>4</v>
      </c>
      <c r="G153" s="183">
        <v>0.06153846153846154</v>
      </c>
      <c r="H153" s="182">
        <v>4</v>
      </c>
      <c r="I153" s="184">
        <v>0.06153846153846154</v>
      </c>
      <c r="J153" s="185">
        <v>65</v>
      </c>
      <c r="K153" s="91">
        <v>57</v>
      </c>
      <c r="L153" s="186">
        <v>0.877</v>
      </c>
      <c r="M153" s="3">
        <f t="shared" si="10"/>
        <v>4</v>
      </c>
      <c r="N153" s="186">
        <f t="shared" si="11"/>
        <v>0.06557377049180328</v>
      </c>
      <c r="O153" s="91">
        <v>8</v>
      </c>
      <c r="P153" s="186">
        <v>0.123</v>
      </c>
      <c r="Q153" s="91">
        <v>0</v>
      </c>
      <c r="R153" s="187">
        <v>0</v>
      </c>
      <c r="S153" s="188">
        <v>65</v>
      </c>
      <c r="T153" s="91"/>
      <c r="U153" s="189"/>
      <c r="V153" s="91"/>
      <c r="W153" s="189"/>
      <c r="X153" s="91"/>
      <c r="Y153" s="189"/>
      <c r="Z153" s="91">
        <v>65</v>
      </c>
      <c r="AA153" s="190">
        <v>1</v>
      </c>
    </row>
    <row r="154" spans="1:27" ht="15" customHeight="1" thickBot="1">
      <c r="A154" s="369"/>
      <c r="B154" s="264">
        <v>2013</v>
      </c>
      <c r="C154" s="246">
        <v>71</v>
      </c>
      <c r="D154" s="247">
        <v>68</v>
      </c>
      <c r="E154" s="248">
        <v>0.958</v>
      </c>
      <c r="F154" s="247"/>
      <c r="G154" s="248"/>
      <c r="H154" s="247"/>
      <c r="I154" s="249"/>
      <c r="J154" s="250"/>
      <c r="K154" s="38"/>
      <c r="L154" s="251"/>
      <c r="M154" s="38"/>
      <c r="N154" s="251"/>
      <c r="O154" s="38"/>
      <c r="P154" s="251"/>
      <c r="Q154" s="38"/>
      <c r="R154" s="252"/>
      <c r="S154" s="253"/>
      <c r="T154" s="38"/>
      <c r="U154" s="254"/>
      <c r="V154" s="38"/>
      <c r="W154" s="254"/>
      <c r="X154" s="38"/>
      <c r="Y154" s="254"/>
      <c r="Z154" s="38"/>
      <c r="AA154" s="255"/>
    </row>
    <row r="155" spans="1:27" ht="15" customHeight="1" thickBot="1" thickTop="1">
      <c r="A155" s="367" t="s">
        <v>77</v>
      </c>
      <c r="B155" s="368"/>
      <c r="C155" s="98"/>
      <c r="D155" s="99"/>
      <c r="E155" s="226">
        <f>AVERAGE(E141:E154)</f>
        <v>0.9048577089569424</v>
      </c>
      <c r="F155" s="99"/>
      <c r="G155" s="226">
        <f>AVERAGE(G141:G153)</f>
        <v>0.09923015958483138</v>
      </c>
      <c r="H155" s="99"/>
      <c r="I155" s="227">
        <f>AVERAGE(I141:I153)</f>
        <v>0.09923015958483138</v>
      </c>
      <c r="J155" s="102"/>
      <c r="K155" s="103"/>
      <c r="L155" s="235">
        <f>AVERAGE(L141:L153)</f>
        <v>0.8205839215097652</v>
      </c>
      <c r="M155" s="99"/>
      <c r="N155" s="235">
        <f>AVERAGE(N141:N153)</f>
        <v>0.08839803706550077</v>
      </c>
      <c r="O155" s="99"/>
      <c r="P155" s="235">
        <f>AVERAGE(P141:P153)</f>
        <v>0.17941607849023497</v>
      </c>
      <c r="Q155" s="99"/>
      <c r="R155" s="104"/>
      <c r="S155" s="217"/>
      <c r="T155" s="99"/>
      <c r="U155" s="235">
        <f>AVERAGE(U141:U152)</f>
        <v>0.7727226916240616</v>
      </c>
      <c r="V155" s="99"/>
      <c r="W155" s="235">
        <f>AVERAGE(W141:W152)</f>
        <v>0.05333199248006304</v>
      </c>
      <c r="X155" s="99"/>
      <c r="Y155" s="235">
        <f>AVERAGE(Y141:Y152)</f>
        <v>0.2272773083759383</v>
      </c>
      <c r="Z155" s="99"/>
      <c r="AA155" s="152"/>
    </row>
    <row r="156" spans="1:27" ht="15" customHeight="1" thickBot="1" thickTop="1">
      <c r="A156" s="332" t="s">
        <v>71</v>
      </c>
      <c r="B156" s="333"/>
      <c r="C156" s="80"/>
      <c r="D156" s="74"/>
      <c r="E156" s="195">
        <f>_xlfn.STDEV.P(E141:E154)</f>
        <v>0.03878858832670792</v>
      </c>
      <c r="F156" s="74"/>
      <c r="G156" s="195">
        <f>_xlfn.STDEV.P(G141:G153)</f>
        <v>0.03723358945093047</v>
      </c>
      <c r="H156" s="74"/>
      <c r="I156" s="196">
        <f>_xlfn.STDEV.P(I141:I153)</f>
        <v>0.03723358945093047</v>
      </c>
      <c r="J156" s="73"/>
      <c r="K156" s="74"/>
      <c r="L156" s="195">
        <f>_xlfn.STDEV.P(L141:L153)</f>
        <v>0.051679569192148875</v>
      </c>
      <c r="M156" s="74"/>
      <c r="N156" s="195">
        <f>_xlfn.STDEV.P(N141:N153)</f>
        <v>0.05349482951017012</v>
      </c>
      <c r="O156" s="74"/>
      <c r="P156" s="195">
        <f>_xlfn.STDEV.P(P141:P153)</f>
        <v>0.051679569192148826</v>
      </c>
      <c r="Q156" s="74"/>
      <c r="R156" s="77"/>
      <c r="S156" s="197"/>
      <c r="T156" s="74"/>
      <c r="U156" s="195">
        <f>_xlfn.STDEV.P(U141:U152)</f>
        <v>0.061850593072404425</v>
      </c>
      <c r="V156" s="74"/>
      <c r="W156" s="195">
        <f>_xlfn.STDEV.P(W141:W152)</f>
        <v>0.042108781358790384</v>
      </c>
      <c r="X156" s="74"/>
      <c r="Y156" s="195">
        <f>_xlfn.STDEV.P(Y141:Y152)</f>
        <v>0.06185059307240456</v>
      </c>
      <c r="Z156" s="74"/>
      <c r="AA156" s="149"/>
    </row>
    <row r="157" spans="1:27" ht="15" customHeight="1" thickBot="1" thickTop="1">
      <c r="A157" s="334" t="s">
        <v>75</v>
      </c>
      <c r="B157" s="335"/>
      <c r="C157" s="60"/>
      <c r="D157" s="44"/>
      <c r="E157" s="231">
        <f>(E154-E141)/($B$18-$B$5)</f>
        <v>0.009176178660049623</v>
      </c>
      <c r="F157" s="44"/>
      <c r="G157" s="231">
        <f>SLOPE(G141:G153,$B$141:$B$153)</f>
        <v>-0.0001819212015290434</v>
      </c>
      <c r="H157" s="44"/>
      <c r="I157" s="232">
        <f>SLOPE(I141:I153,$B$141:$B$153)</f>
        <v>-0.0001819212015290434</v>
      </c>
      <c r="J157" s="70"/>
      <c r="K157" s="69"/>
      <c r="L157" s="231">
        <f>(L153-L141)/($B$17-$B$5)</f>
        <v>0.0058790322580645205</v>
      </c>
      <c r="M157" s="69"/>
      <c r="N157" s="231">
        <f>(N153-N141)/($B$17-$B$5)</f>
        <v>0.002259352669188735</v>
      </c>
      <c r="O157" s="69"/>
      <c r="P157" s="231">
        <f>(P153-P141)/($B$17-$B$5)</f>
        <v>-0.005879032258064516</v>
      </c>
      <c r="Q157" s="69"/>
      <c r="R157" s="71"/>
      <c r="S157" s="238"/>
      <c r="T157" s="69"/>
      <c r="U157" s="231">
        <f>(U152-U141)/($B$16-$B$5)</f>
        <v>0.0038914956011730176</v>
      </c>
      <c r="V157" s="69"/>
      <c r="W157" s="231">
        <f>(W152-W141)/($B$16-$B$5)</f>
        <v>-7.130124777183613E-05</v>
      </c>
      <c r="X157" s="69"/>
      <c r="Y157" s="231">
        <f>(Y152-Y141)/($B$16-$B$5)</f>
        <v>-0.003891495601173023</v>
      </c>
      <c r="Z157" s="69"/>
      <c r="AA157" s="153"/>
    </row>
    <row r="158" spans="1:27" ht="15" customHeight="1" thickTop="1">
      <c r="A158" s="346" t="s">
        <v>28</v>
      </c>
      <c r="B158" s="265" t="s">
        <v>1</v>
      </c>
      <c r="C158" s="256">
        <v>14</v>
      </c>
      <c r="D158" s="257">
        <v>7</v>
      </c>
      <c r="E158" s="258">
        <v>0.5</v>
      </c>
      <c r="F158" s="257">
        <v>7</v>
      </c>
      <c r="G158" s="258">
        <v>0.5</v>
      </c>
      <c r="H158" s="257">
        <v>7</v>
      </c>
      <c r="I158" s="259">
        <v>0.5</v>
      </c>
      <c r="J158" s="240">
        <v>14</v>
      </c>
      <c r="K158" s="30">
        <v>7</v>
      </c>
      <c r="L158" s="241">
        <v>0.5</v>
      </c>
      <c r="M158" s="30">
        <f t="shared" si="10"/>
        <v>0</v>
      </c>
      <c r="N158" s="241">
        <f t="shared" si="11"/>
        <v>0</v>
      </c>
      <c r="O158" s="30">
        <v>7</v>
      </c>
      <c r="P158" s="241">
        <v>0.5</v>
      </c>
      <c r="Q158" s="30">
        <v>0</v>
      </c>
      <c r="R158" s="242">
        <v>0</v>
      </c>
      <c r="S158" s="207">
        <v>14</v>
      </c>
      <c r="T158" s="22">
        <v>6</v>
      </c>
      <c r="U158" s="208">
        <v>0.42857142857142855</v>
      </c>
      <c r="V158" s="22">
        <f t="shared" si="12"/>
        <v>1</v>
      </c>
      <c r="W158" s="208">
        <f t="shared" si="13"/>
        <v>0.14285714285714285</v>
      </c>
      <c r="X158" s="22">
        <v>8</v>
      </c>
      <c r="Y158" s="208">
        <v>0.5714285714285715</v>
      </c>
      <c r="Z158" s="22">
        <v>0</v>
      </c>
      <c r="AA158" s="209">
        <v>0</v>
      </c>
    </row>
    <row r="159" spans="1:27" ht="15" customHeight="1">
      <c r="A159" s="336"/>
      <c r="B159" s="262" t="s">
        <v>2</v>
      </c>
      <c r="C159" s="234">
        <v>27</v>
      </c>
      <c r="D159" s="172">
        <v>21</v>
      </c>
      <c r="E159" s="173">
        <v>0.7777777777777777</v>
      </c>
      <c r="F159" s="172">
        <v>6</v>
      </c>
      <c r="G159" s="173">
        <v>0.2222222222222222</v>
      </c>
      <c r="H159" s="172">
        <v>6</v>
      </c>
      <c r="I159" s="174">
        <v>0.2222222222222222</v>
      </c>
      <c r="J159" s="175">
        <v>27</v>
      </c>
      <c r="K159" s="3">
        <v>17</v>
      </c>
      <c r="L159" s="176">
        <v>0.6296296296296297</v>
      </c>
      <c r="M159" s="3">
        <f t="shared" si="10"/>
        <v>4</v>
      </c>
      <c r="N159" s="176">
        <f t="shared" si="11"/>
        <v>0.19047619047619047</v>
      </c>
      <c r="O159" s="3">
        <v>10</v>
      </c>
      <c r="P159" s="176">
        <v>0.3703703703703704</v>
      </c>
      <c r="Q159" s="3">
        <v>0</v>
      </c>
      <c r="R159" s="177">
        <v>0</v>
      </c>
      <c r="S159" s="178">
        <v>27</v>
      </c>
      <c r="T159" s="3">
        <v>14</v>
      </c>
      <c r="U159" s="179">
        <v>0.5185185185185186</v>
      </c>
      <c r="V159" s="3">
        <f t="shared" si="12"/>
        <v>3</v>
      </c>
      <c r="W159" s="179">
        <f t="shared" si="13"/>
        <v>0.17647058823529413</v>
      </c>
      <c r="X159" s="3">
        <v>13</v>
      </c>
      <c r="Y159" s="179">
        <v>0.48148148148148145</v>
      </c>
      <c r="Z159" s="3">
        <v>0</v>
      </c>
      <c r="AA159" s="180">
        <v>0</v>
      </c>
    </row>
    <row r="160" spans="1:27" ht="15" customHeight="1">
      <c r="A160" s="336"/>
      <c r="B160" s="262" t="s">
        <v>3</v>
      </c>
      <c r="C160" s="234">
        <v>19</v>
      </c>
      <c r="D160" s="172">
        <v>17</v>
      </c>
      <c r="E160" s="173">
        <v>0.8947368421052632</v>
      </c>
      <c r="F160" s="172">
        <v>2</v>
      </c>
      <c r="G160" s="173">
        <v>0.10526315789473685</v>
      </c>
      <c r="H160" s="172">
        <v>2</v>
      </c>
      <c r="I160" s="174">
        <v>0.10526315789473685</v>
      </c>
      <c r="J160" s="175">
        <v>19</v>
      </c>
      <c r="K160" s="3">
        <v>14</v>
      </c>
      <c r="L160" s="176">
        <v>0.736842105263158</v>
      </c>
      <c r="M160" s="3">
        <f t="shared" si="10"/>
        <v>3</v>
      </c>
      <c r="N160" s="176">
        <f t="shared" si="11"/>
        <v>0.17647058823529413</v>
      </c>
      <c r="O160" s="3">
        <v>5</v>
      </c>
      <c r="P160" s="176">
        <v>0.2631578947368421</v>
      </c>
      <c r="Q160" s="3">
        <v>0</v>
      </c>
      <c r="R160" s="177">
        <v>0</v>
      </c>
      <c r="S160" s="178">
        <v>19</v>
      </c>
      <c r="T160" s="3">
        <v>13</v>
      </c>
      <c r="U160" s="179">
        <v>0.6842105263157895</v>
      </c>
      <c r="V160" s="3">
        <f t="shared" si="12"/>
        <v>1</v>
      </c>
      <c r="W160" s="179">
        <f t="shared" si="13"/>
        <v>0.07142857142857142</v>
      </c>
      <c r="X160" s="3">
        <v>6</v>
      </c>
      <c r="Y160" s="179">
        <v>0.3157894736842105</v>
      </c>
      <c r="Z160" s="3">
        <v>0</v>
      </c>
      <c r="AA160" s="180">
        <v>0</v>
      </c>
    </row>
    <row r="161" spans="1:27" ht="15" customHeight="1">
      <c r="A161" s="336"/>
      <c r="B161" s="262" t="s">
        <v>4</v>
      </c>
      <c r="C161" s="234">
        <v>29</v>
      </c>
      <c r="D161" s="172">
        <v>22</v>
      </c>
      <c r="E161" s="173">
        <v>0.7586206896551724</v>
      </c>
      <c r="F161" s="172">
        <v>7</v>
      </c>
      <c r="G161" s="173">
        <v>0.24137931034482757</v>
      </c>
      <c r="H161" s="172">
        <v>7</v>
      </c>
      <c r="I161" s="174">
        <v>0.24137931034482757</v>
      </c>
      <c r="J161" s="175">
        <v>29</v>
      </c>
      <c r="K161" s="3">
        <v>20</v>
      </c>
      <c r="L161" s="176">
        <v>0.6896551724137931</v>
      </c>
      <c r="M161" s="3">
        <f t="shared" si="10"/>
        <v>2</v>
      </c>
      <c r="N161" s="176">
        <f t="shared" si="11"/>
        <v>0.09090909090909091</v>
      </c>
      <c r="O161" s="3">
        <v>9</v>
      </c>
      <c r="P161" s="176">
        <v>0.3103448275862069</v>
      </c>
      <c r="Q161" s="3">
        <v>0</v>
      </c>
      <c r="R161" s="177">
        <v>0</v>
      </c>
      <c r="S161" s="178">
        <v>29</v>
      </c>
      <c r="T161" s="3">
        <v>17</v>
      </c>
      <c r="U161" s="179">
        <v>0.5862068965517241</v>
      </c>
      <c r="V161" s="3">
        <f t="shared" si="12"/>
        <v>3</v>
      </c>
      <c r="W161" s="179">
        <f t="shared" si="13"/>
        <v>0.15</v>
      </c>
      <c r="X161" s="3">
        <v>12</v>
      </c>
      <c r="Y161" s="179">
        <v>0.41379310344827586</v>
      </c>
      <c r="Z161" s="3">
        <v>0</v>
      </c>
      <c r="AA161" s="180">
        <v>0</v>
      </c>
    </row>
    <row r="162" spans="1:27" ht="15" customHeight="1">
      <c r="A162" s="336"/>
      <c r="B162" s="262" t="s">
        <v>5</v>
      </c>
      <c r="C162" s="234">
        <v>21</v>
      </c>
      <c r="D162" s="172">
        <v>15</v>
      </c>
      <c r="E162" s="173">
        <v>0.7142857142857143</v>
      </c>
      <c r="F162" s="172">
        <v>6</v>
      </c>
      <c r="G162" s="173">
        <v>0.28571428571428575</v>
      </c>
      <c r="H162" s="172">
        <v>6</v>
      </c>
      <c r="I162" s="174">
        <v>0.28571428571428575</v>
      </c>
      <c r="J162" s="175">
        <v>21</v>
      </c>
      <c r="K162" s="3">
        <v>12</v>
      </c>
      <c r="L162" s="176">
        <v>0.5714285714285715</v>
      </c>
      <c r="M162" s="3">
        <f t="shared" si="10"/>
        <v>3</v>
      </c>
      <c r="N162" s="176">
        <f t="shared" si="11"/>
        <v>0.2</v>
      </c>
      <c r="O162" s="3">
        <v>9</v>
      </c>
      <c r="P162" s="176">
        <v>0.42857142857142855</v>
      </c>
      <c r="Q162" s="3">
        <v>0</v>
      </c>
      <c r="R162" s="177">
        <v>0</v>
      </c>
      <c r="S162" s="178">
        <v>21</v>
      </c>
      <c r="T162" s="3">
        <v>12</v>
      </c>
      <c r="U162" s="179">
        <v>0.5714285714285715</v>
      </c>
      <c r="V162" s="3">
        <f t="shared" si="12"/>
        <v>0</v>
      </c>
      <c r="W162" s="179">
        <f t="shared" si="13"/>
        <v>0</v>
      </c>
      <c r="X162" s="3">
        <v>9</v>
      </c>
      <c r="Y162" s="179">
        <v>0.42857142857142855</v>
      </c>
      <c r="Z162" s="3">
        <v>0</v>
      </c>
      <c r="AA162" s="180">
        <v>0</v>
      </c>
    </row>
    <row r="163" spans="1:27" ht="15" customHeight="1">
      <c r="A163" s="336"/>
      <c r="B163" s="262" t="s">
        <v>6</v>
      </c>
      <c r="C163" s="234">
        <v>31</v>
      </c>
      <c r="D163" s="172">
        <v>25</v>
      </c>
      <c r="E163" s="173">
        <v>0.8064516129032258</v>
      </c>
      <c r="F163" s="172">
        <v>6</v>
      </c>
      <c r="G163" s="173">
        <v>0.1935483870967742</v>
      </c>
      <c r="H163" s="172">
        <v>6</v>
      </c>
      <c r="I163" s="174">
        <v>0.1935483870967742</v>
      </c>
      <c r="J163" s="175">
        <v>31</v>
      </c>
      <c r="K163" s="3">
        <v>23</v>
      </c>
      <c r="L163" s="176">
        <v>0.7419354838709676</v>
      </c>
      <c r="M163" s="3">
        <f t="shared" si="10"/>
        <v>2</v>
      </c>
      <c r="N163" s="176">
        <f t="shared" si="11"/>
        <v>0.08</v>
      </c>
      <c r="O163" s="3">
        <v>8</v>
      </c>
      <c r="P163" s="176">
        <v>0.25806451612903225</v>
      </c>
      <c r="Q163" s="3">
        <v>0</v>
      </c>
      <c r="R163" s="177">
        <v>0</v>
      </c>
      <c r="S163" s="178">
        <v>31</v>
      </c>
      <c r="T163" s="3">
        <v>20</v>
      </c>
      <c r="U163" s="179">
        <v>0.6451612903225806</v>
      </c>
      <c r="V163" s="3">
        <f t="shared" si="12"/>
        <v>3</v>
      </c>
      <c r="W163" s="179">
        <f t="shared" si="13"/>
        <v>0.13043478260869565</v>
      </c>
      <c r="X163" s="3">
        <v>11</v>
      </c>
      <c r="Y163" s="179">
        <v>0.3548387096774194</v>
      </c>
      <c r="Z163" s="3">
        <v>0</v>
      </c>
      <c r="AA163" s="180">
        <v>0</v>
      </c>
    </row>
    <row r="164" spans="1:27" ht="15" customHeight="1">
      <c r="A164" s="336"/>
      <c r="B164" s="262" t="s">
        <v>7</v>
      </c>
      <c r="C164" s="234">
        <v>11</v>
      </c>
      <c r="D164" s="172">
        <v>9</v>
      </c>
      <c r="E164" s="173">
        <v>0.8181818181818181</v>
      </c>
      <c r="F164" s="172">
        <v>2</v>
      </c>
      <c r="G164" s="173">
        <v>0.18181818181818182</v>
      </c>
      <c r="H164" s="172">
        <v>2</v>
      </c>
      <c r="I164" s="174">
        <v>0.18181818181818182</v>
      </c>
      <c r="J164" s="175">
        <v>11</v>
      </c>
      <c r="K164" s="3">
        <v>8</v>
      </c>
      <c r="L164" s="176">
        <v>0.7272727272727273</v>
      </c>
      <c r="M164" s="3">
        <f t="shared" si="10"/>
        <v>1</v>
      </c>
      <c r="N164" s="176">
        <f t="shared" si="11"/>
        <v>0.1111111111111111</v>
      </c>
      <c r="O164" s="3">
        <v>3</v>
      </c>
      <c r="P164" s="176">
        <v>0.2727272727272727</v>
      </c>
      <c r="Q164" s="3">
        <v>0</v>
      </c>
      <c r="R164" s="177">
        <v>0</v>
      </c>
      <c r="S164" s="178">
        <v>11</v>
      </c>
      <c r="T164" s="3">
        <v>6</v>
      </c>
      <c r="U164" s="179">
        <v>0.5454545454545454</v>
      </c>
      <c r="V164" s="3">
        <f t="shared" si="12"/>
        <v>2</v>
      </c>
      <c r="W164" s="179">
        <f t="shared" si="13"/>
        <v>0.25</v>
      </c>
      <c r="X164" s="3">
        <v>5</v>
      </c>
      <c r="Y164" s="179">
        <v>0.45454545454545453</v>
      </c>
      <c r="Z164" s="3">
        <v>0</v>
      </c>
      <c r="AA164" s="180">
        <v>0</v>
      </c>
    </row>
    <row r="165" spans="1:27" ht="15" customHeight="1">
      <c r="A165" s="336"/>
      <c r="B165" s="263">
        <v>2007</v>
      </c>
      <c r="C165" s="234">
        <v>15</v>
      </c>
      <c r="D165" s="172">
        <v>13</v>
      </c>
      <c r="E165" s="173">
        <v>0.8666666666666667</v>
      </c>
      <c r="F165" s="172">
        <v>2</v>
      </c>
      <c r="G165" s="173">
        <v>0.13333333333333333</v>
      </c>
      <c r="H165" s="172">
        <v>2</v>
      </c>
      <c r="I165" s="174">
        <v>0.13333333333333333</v>
      </c>
      <c r="J165" s="175">
        <v>15</v>
      </c>
      <c r="K165" s="3">
        <v>13</v>
      </c>
      <c r="L165" s="176">
        <v>0.8666666666666667</v>
      </c>
      <c r="M165" s="3">
        <f t="shared" si="10"/>
        <v>0</v>
      </c>
      <c r="N165" s="176">
        <f t="shared" si="11"/>
        <v>0</v>
      </c>
      <c r="O165" s="3">
        <v>2</v>
      </c>
      <c r="P165" s="176">
        <v>0.13333333333333333</v>
      </c>
      <c r="Q165" s="3">
        <v>0</v>
      </c>
      <c r="R165" s="177">
        <v>0</v>
      </c>
      <c r="S165" s="178">
        <v>15</v>
      </c>
      <c r="T165" s="3">
        <v>10</v>
      </c>
      <c r="U165" s="179">
        <v>0.6666666666666665</v>
      </c>
      <c r="V165" s="3">
        <f t="shared" si="12"/>
        <v>3</v>
      </c>
      <c r="W165" s="179">
        <f t="shared" si="13"/>
        <v>0.23076923076923078</v>
      </c>
      <c r="X165" s="3">
        <v>5</v>
      </c>
      <c r="Y165" s="179">
        <v>0.33333333333333326</v>
      </c>
      <c r="Z165" s="3">
        <v>0</v>
      </c>
      <c r="AA165" s="180">
        <v>0</v>
      </c>
    </row>
    <row r="166" spans="1:27" ht="15" customHeight="1">
      <c r="A166" s="336"/>
      <c r="B166" s="263">
        <v>2008</v>
      </c>
      <c r="C166" s="234">
        <v>22</v>
      </c>
      <c r="D166" s="172">
        <v>17</v>
      </c>
      <c r="E166" s="173">
        <v>0.7727272727272727</v>
      </c>
      <c r="F166" s="172">
        <v>5</v>
      </c>
      <c r="G166" s="173">
        <v>0.22727272727272727</v>
      </c>
      <c r="H166" s="172">
        <v>5</v>
      </c>
      <c r="I166" s="174">
        <v>0.22727272727272727</v>
      </c>
      <c r="J166" s="175">
        <v>22</v>
      </c>
      <c r="K166" s="3">
        <v>11</v>
      </c>
      <c r="L166" s="176">
        <v>0.5</v>
      </c>
      <c r="M166" s="3">
        <f t="shared" si="10"/>
        <v>6</v>
      </c>
      <c r="N166" s="176">
        <f t="shared" si="11"/>
        <v>0.35294117647058826</v>
      </c>
      <c r="O166" s="3">
        <v>11</v>
      </c>
      <c r="P166" s="176">
        <v>0.5</v>
      </c>
      <c r="Q166" s="3">
        <v>0</v>
      </c>
      <c r="R166" s="177">
        <v>0</v>
      </c>
      <c r="S166" s="178">
        <v>22</v>
      </c>
      <c r="T166" s="3">
        <v>8</v>
      </c>
      <c r="U166" s="179">
        <v>0.36363636363636365</v>
      </c>
      <c r="V166" s="3">
        <f t="shared" si="12"/>
        <v>3</v>
      </c>
      <c r="W166" s="179">
        <f t="shared" si="13"/>
        <v>0.2727272727272727</v>
      </c>
      <c r="X166" s="3">
        <v>14</v>
      </c>
      <c r="Y166" s="179">
        <v>0.6363636363636364</v>
      </c>
      <c r="Z166" s="3">
        <v>0</v>
      </c>
      <c r="AA166" s="180">
        <v>0</v>
      </c>
    </row>
    <row r="167" spans="1:27" ht="15" customHeight="1">
      <c r="A167" s="336"/>
      <c r="B167" s="263">
        <v>2009</v>
      </c>
      <c r="C167" s="234">
        <v>24</v>
      </c>
      <c r="D167" s="172">
        <v>17</v>
      </c>
      <c r="E167" s="173">
        <v>0.7083333333333335</v>
      </c>
      <c r="F167" s="172">
        <v>7</v>
      </c>
      <c r="G167" s="173">
        <v>0.2916666666666667</v>
      </c>
      <c r="H167" s="172">
        <v>7</v>
      </c>
      <c r="I167" s="174">
        <v>0.2916666666666667</v>
      </c>
      <c r="J167" s="175">
        <v>24</v>
      </c>
      <c r="K167" s="3">
        <v>10</v>
      </c>
      <c r="L167" s="176">
        <v>0.41666666666666674</v>
      </c>
      <c r="M167" s="3">
        <f t="shared" si="10"/>
        <v>7</v>
      </c>
      <c r="N167" s="176">
        <f t="shared" si="11"/>
        <v>0.4117647058823529</v>
      </c>
      <c r="O167" s="3">
        <v>14</v>
      </c>
      <c r="P167" s="176">
        <v>0.5833333333333334</v>
      </c>
      <c r="Q167" s="3">
        <v>0</v>
      </c>
      <c r="R167" s="177">
        <v>0</v>
      </c>
      <c r="S167" s="178">
        <v>24</v>
      </c>
      <c r="T167" s="3">
        <v>3</v>
      </c>
      <c r="U167" s="179">
        <v>0.125</v>
      </c>
      <c r="V167" s="3">
        <f t="shared" si="12"/>
        <v>7</v>
      </c>
      <c r="W167" s="179">
        <f t="shared" si="13"/>
        <v>0.7</v>
      </c>
      <c r="X167" s="3">
        <v>21</v>
      </c>
      <c r="Y167" s="179">
        <v>0.875</v>
      </c>
      <c r="Z167" s="3">
        <v>0</v>
      </c>
      <c r="AA167" s="180">
        <v>0</v>
      </c>
    </row>
    <row r="168" spans="1:27" ht="15" customHeight="1">
      <c r="A168" s="336"/>
      <c r="B168" s="263">
        <v>2010</v>
      </c>
      <c r="C168" s="234">
        <v>4</v>
      </c>
      <c r="D168" s="172">
        <v>4</v>
      </c>
      <c r="E168" s="173">
        <v>1</v>
      </c>
      <c r="F168" s="172">
        <v>0</v>
      </c>
      <c r="G168" s="173">
        <v>0</v>
      </c>
      <c r="H168" s="172">
        <v>0</v>
      </c>
      <c r="I168" s="174">
        <v>0</v>
      </c>
      <c r="J168" s="175">
        <v>4</v>
      </c>
      <c r="K168" s="3">
        <v>4</v>
      </c>
      <c r="L168" s="176">
        <v>1</v>
      </c>
      <c r="M168" s="3">
        <f t="shared" si="10"/>
        <v>0</v>
      </c>
      <c r="N168" s="176">
        <f t="shared" si="11"/>
        <v>0</v>
      </c>
      <c r="O168" s="3">
        <v>0</v>
      </c>
      <c r="P168" s="176">
        <v>0</v>
      </c>
      <c r="Q168" s="3">
        <v>0</v>
      </c>
      <c r="R168" s="177">
        <v>0</v>
      </c>
      <c r="S168" s="178">
        <v>4</v>
      </c>
      <c r="T168" s="3">
        <v>4</v>
      </c>
      <c r="U168" s="179">
        <v>1</v>
      </c>
      <c r="V168" s="3">
        <f aca="true" t="shared" si="14" ref="V168:V220">K168-T168</f>
        <v>0</v>
      </c>
      <c r="W168" s="179">
        <f t="shared" si="13"/>
        <v>0</v>
      </c>
      <c r="X168" s="3">
        <v>0</v>
      </c>
      <c r="Y168" s="179">
        <v>0</v>
      </c>
      <c r="Z168" s="3">
        <v>0</v>
      </c>
      <c r="AA168" s="180">
        <v>0</v>
      </c>
    </row>
    <row r="169" spans="1:27" ht="15" customHeight="1">
      <c r="A169" s="336"/>
      <c r="B169" s="263">
        <v>2011</v>
      </c>
      <c r="C169" s="234">
        <v>1</v>
      </c>
      <c r="D169" s="172">
        <v>1</v>
      </c>
      <c r="E169" s="173">
        <v>1</v>
      </c>
      <c r="F169" s="172">
        <v>0</v>
      </c>
      <c r="G169" s="173">
        <v>0</v>
      </c>
      <c r="H169" s="172">
        <v>0</v>
      </c>
      <c r="I169" s="174">
        <v>0</v>
      </c>
      <c r="J169" s="175">
        <v>1</v>
      </c>
      <c r="K169" s="3">
        <v>1</v>
      </c>
      <c r="L169" s="176">
        <v>1</v>
      </c>
      <c r="M169" s="3">
        <f t="shared" si="10"/>
        <v>0</v>
      </c>
      <c r="N169" s="176">
        <f t="shared" si="11"/>
        <v>0</v>
      </c>
      <c r="O169" s="3">
        <v>0</v>
      </c>
      <c r="P169" s="176">
        <v>0</v>
      </c>
      <c r="Q169" s="3">
        <v>0</v>
      </c>
      <c r="R169" s="177">
        <v>0</v>
      </c>
      <c r="S169" s="178">
        <v>1</v>
      </c>
      <c r="T169" s="3">
        <v>1</v>
      </c>
      <c r="U169" s="179">
        <v>1</v>
      </c>
      <c r="V169" s="3">
        <f t="shared" si="14"/>
        <v>0</v>
      </c>
      <c r="W169" s="179">
        <f t="shared" si="13"/>
        <v>0</v>
      </c>
      <c r="X169" s="3">
        <v>0</v>
      </c>
      <c r="Y169" s="179">
        <v>0</v>
      </c>
      <c r="Z169" s="3">
        <v>0</v>
      </c>
      <c r="AA169" s="180">
        <v>0</v>
      </c>
    </row>
    <row r="170" spans="1:27" ht="15" customHeight="1">
      <c r="A170" s="336"/>
      <c r="B170" s="270">
        <v>2012</v>
      </c>
      <c r="C170" s="181">
        <v>9</v>
      </c>
      <c r="D170" s="182">
        <v>6</v>
      </c>
      <c r="E170" s="183">
        <v>0.6666666666666665</v>
      </c>
      <c r="F170" s="182">
        <v>3</v>
      </c>
      <c r="G170" s="183">
        <v>0.33333333333333326</v>
      </c>
      <c r="H170" s="182">
        <v>3</v>
      </c>
      <c r="I170" s="184">
        <v>0.33333333333333326</v>
      </c>
      <c r="J170" s="185">
        <v>9</v>
      </c>
      <c r="K170" s="91">
        <v>4</v>
      </c>
      <c r="L170" s="186">
        <v>0.444</v>
      </c>
      <c r="M170" s="3">
        <f t="shared" si="10"/>
        <v>2</v>
      </c>
      <c r="N170" s="186">
        <f aca="true" t="shared" si="15" ref="N170:N221">M170/D170</f>
        <v>0.3333333333333333</v>
      </c>
      <c r="O170" s="91">
        <v>5</v>
      </c>
      <c r="P170" s="186">
        <v>0.556</v>
      </c>
      <c r="Q170" s="91">
        <v>0</v>
      </c>
      <c r="R170" s="187">
        <v>0</v>
      </c>
      <c r="S170" s="188">
        <v>9</v>
      </c>
      <c r="T170" s="91"/>
      <c r="U170" s="189"/>
      <c r="V170" s="91"/>
      <c r="W170" s="189"/>
      <c r="X170" s="91"/>
      <c r="Y170" s="189"/>
      <c r="Z170" s="91">
        <v>9</v>
      </c>
      <c r="AA170" s="190">
        <v>1</v>
      </c>
    </row>
    <row r="171" spans="1:27" ht="15" customHeight="1" thickBot="1">
      <c r="A171" s="369"/>
      <c r="B171" s="264">
        <v>2013</v>
      </c>
      <c r="C171" s="246">
        <v>7</v>
      </c>
      <c r="D171" s="247">
        <v>5</v>
      </c>
      <c r="E171" s="248">
        <v>0.714</v>
      </c>
      <c r="F171" s="247"/>
      <c r="G171" s="248"/>
      <c r="H171" s="247"/>
      <c r="I171" s="249"/>
      <c r="J171" s="250"/>
      <c r="K171" s="38"/>
      <c r="L171" s="251"/>
      <c r="M171" s="38"/>
      <c r="N171" s="251"/>
      <c r="O171" s="38"/>
      <c r="P171" s="251"/>
      <c r="Q171" s="38"/>
      <c r="R171" s="252"/>
      <c r="S171" s="253"/>
      <c r="T171" s="38"/>
      <c r="U171" s="254"/>
      <c r="V171" s="38"/>
      <c r="W171" s="254"/>
      <c r="X171" s="38"/>
      <c r="Y171" s="254"/>
      <c r="Z171" s="38"/>
      <c r="AA171" s="255"/>
    </row>
    <row r="172" spans="1:27" ht="15" customHeight="1" thickBot="1" thickTop="1">
      <c r="A172" s="367" t="s">
        <v>77</v>
      </c>
      <c r="B172" s="368"/>
      <c r="C172" s="98"/>
      <c r="D172" s="99"/>
      <c r="E172" s="226">
        <f>AVERAGE(E158:E171)</f>
        <v>0.7856034567359221</v>
      </c>
      <c r="F172" s="99"/>
      <c r="G172" s="226">
        <f>AVERAGE(G158:G170)</f>
        <v>0.2088885850536222</v>
      </c>
      <c r="H172" s="99"/>
      <c r="I172" s="227">
        <f>AVERAGE(I158:I170)</f>
        <v>0.2088885850536222</v>
      </c>
      <c r="J172" s="102"/>
      <c r="K172" s="103"/>
      <c r="L172" s="235">
        <f>AVERAGE(L158:L170)</f>
        <v>0.6787766940932447</v>
      </c>
      <c r="M172" s="99"/>
      <c r="N172" s="235">
        <f>AVERAGE(N158:N170)</f>
        <v>0.14976970741676626</v>
      </c>
      <c r="O172" s="99"/>
      <c r="P172" s="235">
        <f>AVERAGE(P158:P170)</f>
        <v>0.32122330590675535</v>
      </c>
      <c r="Q172" s="99"/>
      <c r="R172" s="104"/>
      <c r="S172" s="217"/>
      <c r="T172" s="99"/>
      <c r="U172" s="235">
        <f>AVERAGE(U158:U169)</f>
        <v>0.5945712339555157</v>
      </c>
      <c r="V172" s="99"/>
      <c r="W172" s="235">
        <f>AVERAGE(W158:W169)</f>
        <v>0.17705729905218395</v>
      </c>
      <c r="X172" s="99"/>
      <c r="Y172" s="235">
        <f>AVERAGE(Y158:Y169)</f>
        <v>0.40542876604448425</v>
      </c>
      <c r="Z172" s="99"/>
      <c r="AA172" s="152"/>
    </row>
    <row r="173" spans="1:27" ht="15" customHeight="1" thickBot="1" thickTop="1">
      <c r="A173" s="332" t="s">
        <v>71</v>
      </c>
      <c r="B173" s="333"/>
      <c r="C173" s="80"/>
      <c r="D173" s="74"/>
      <c r="E173" s="195">
        <f>_xlfn.STDEV.P(E158:E171)</f>
        <v>0.12670647733349136</v>
      </c>
      <c r="F173" s="74"/>
      <c r="G173" s="195">
        <f>_xlfn.STDEV.P(G158:G170)</f>
        <v>0.1298644250782379</v>
      </c>
      <c r="H173" s="74"/>
      <c r="I173" s="196">
        <f>_xlfn.STDEV.P(I158:I170)</f>
        <v>0.1298644250782379</v>
      </c>
      <c r="J173" s="73"/>
      <c r="K173" s="74"/>
      <c r="L173" s="195">
        <f>_xlfn.STDEV.P(L158:L170)</f>
        <v>0.1867094258648078</v>
      </c>
      <c r="M173" s="74"/>
      <c r="N173" s="195">
        <f>_xlfn.STDEV.P(N158:N170)</f>
        <v>0.13813577469746136</v>
      </c>
      <c r="O173" s="74"/>
      <c r="P173" s="195">
        <f>_xlfn.STDEV.P(P158:P170)</f>
        <v>0.18670942586480768</v>
      </c>
      <c r="Q173" s="74"/>
      <c r="R173" s="77"/>
      <c r="S173" s="197"/>
      <c r="T173" s="74"/>
      <c r="U173" s="195">
        <f>_xlfn.STDEV.P(U158:U169)</f>
        <v>0.23358140616775253</v>
      </c>
      <c r="V173" s="74"/>
      <c r="W173" s="195">
        <f>_xlfn.STDEV.P(W158:W169)</f>
        <v>0.18259893722197693</v>
      </c>
      <c r="X173" s="74"/>
      <c r="Y173" s="195">
        <f>_xlfn.STDEV.P(Y158:Y169)</f>
        <v>0.23358140616775258</v>
      </c>
      <c r="Z173" s="74"/>
      <c r="AA173" s="149"/>
    </row>
    <row r="174" spans="1:27" ht="15" customHeight="1" thickBot="1" thickTop="1">
      <c r="A174" s="334" t="s">
        <v>75</v>
      </c>
      <c r="B174" s="335"/>
      <c r="C174" s="60"/>
      <c r="D174" s="44"/>
      <c r="E174" s="231">
        <f>(E171-E158)/($B$18-$B$5)</f>
        <v>0.016461538461538458</v>
      </c>
      <c r="F174" s="44"/>
      <c r="G174" s="231">
        <f>SLOPE(G158:G170,$B$158:$B$170)</f>
        <v>0.0007575757575757474</v>
      </c>
      <c r="H174" s="44"/>
      <c r="I174" s="232">
        <f>SLOPE(I158:I170,$B$158:$B$170)</f>
        <v>0.0007575757575757474</v>
      </c>
      <c r="J174" s="70"/>
      <c r="K174" s="69"/>
      <c r="L174" s="231">
        <f>(L170-L158)/($B$17-$B$5)</f>
        <v>-0.004666666666666666</v>
      </c>
      <c r="M174" s="69"/>
      <c r="N174" s="231">
        <f>(N170-N158)/($B$17-$B$5)</f>
        <v>0.027777777777777776</v>
      </c>
      <c r="O174" s="69"/>
      <c r="P174" s="231">
        <f>(P170-P158)/($B$17-$B$5)</f>
        <v>0.0046666666666666705</v>
      </c>
      <c r="Q174" s="69"/>
      <c r="R174" s="71"/>
      <c r="S174" s="238"/>
      <c r="T174" s="69"/>
      <c r="U174" s="231">
        <f>(U169-U158)/($B$16-$B$5)</f>
        <v>0.051948051948051945</v>
      </c>
      <c r="V174" s="69"/>
      <c r="W174" s="231">
        <f>(W169-W158)/($B$16-$B$5)</f>
        <v>-0.012987012987012986</v>
      </c>
      <c r="X174" s="69"/>
      <c r="Y174" s="231">
        <f>(Y169-Y158)/($B$16-$B$5)</f>
        <v>-0.05194805194805196</v>
      </c>
      <c r="Z174" s="69"/>
      <c r="AA174" s="153"/>
    </row>
    <row r="175" spans="1:27" ht="15" customHeight="1" thickTop="1">
      <c r="A175" s="346" t="s">
        <v>29</v>
      </c>
      <c r="B175" s="265" t="s">
        <v>1</v>
      </c>
      <c r="C175" s="256">
        <v>29</v>
      </c>
      <c r="D175" s="257">
        <v>29</v>
      </c>
      <c r="E175" s="258">
        <v>1</v>
      </c>
      <c r="F175" s="257">
        <v>0</v>
      </c>
      <c r="G175" s="258">
        <v>0</v>
      </c>
      <c r="H175" s="257">
        <v>0</v>
      </c>
      <c r="I175" s="259">
        <v>0</v>
      </c>
      <c r="J175" s="240">
        <v>29</v>
      </c>
      <c r="K175" s="30">
        <v>28</v>
      </c>
      <c r="L175" s="241">
        <v>0.9655172413793103</v>
      </c>
      <c r="M175" s="30">
        <f aca="true" t="shared" si="16" ref="M175:M221">D175-K175</f>
        <v>1</v>
      </c>
      <c r="N175" s="241">
        <f t="shared" si="15"/>
        <v>0.034482758620689655</v>
      </c>
      <c r="O175" s="30">
        <v>1</v>
      </c>
      <c r="P175" s="241">
        <v>0.034482758620689655</v>
      </c>
      <c r="Q175" s="30">
        <v>0</v>
      </c>
      <c r="R175" s="242">
        <v>0</v>
      </c>
      <c r="S175" s="243">
        <v>29</v>
      </c>
      <c r="T175" s="30">
        <v>26</v>
      </c>
      <c r="U175" s="244">
        <v>0.896551724137931</v>
      </c>
      <c r="V175" s="30">
        <f t="shared" si="14"/>
        <v>2</v>
      </c>
      <c r="W175" s="244">
        <f t="shared" si="13"/>
        <v>0.07142857142857142</v>
      </c>
      <c r="X175" s="30">
        <v>3</v>
      </c>
      <c r="Y175" s="244">
        <v>0.10344827586206896</v>
      </c>
      <c r="Z175" s="30">
        <v>0</v>
      </c>
      <c r="AA175" s="245">
        <v>0</v>
      </c>
    </row>
    <row r="176" spans="1:27" ht="15" customHeight="1">
      <c r="A176" s="336"/>
      <c r="B176" s="262" t="s">
        <v>2</v>
      </c>
      <c r="C176" s="234">
        <v>27</v>
      </c>
      <c r="D176" s="172">
        <v>23</v>
      </c>
      <c r="E176" s="173">
        <v>0.8518518518518519</v>
      </c>
      <c r="F176" s="172">
        <v>4</v>
      </c>
      <c r="G176" s="173">
        <v>0.14814814814814814</v>
      </c>
      <c r="H176" s="172">
        <v>4</v>
      </c>
      <c r="I176" s="174">
        <v>0.14814814814814814</v>
      </c>
      <c r="J176" s="175">
        <v>27</v>
      </c>
      <c r="K176" s="3">
        <v>25</v>
      </c>
      <c r="L176" s="176">
        <v>0.9259259259259259</v>
      </c>
      <c r="M176" s="3">
        <f t="shared" si="16"/>
        <v>-2</v>
      </c>
      <c r="N176" s="176">
        <f t="shared" si="15"/>
        <v>-0.08695652173913043</v>
      </c>
      <c r="O176" s="3">
        <v>2</v>
      </c>
      <c r="P176" s="176">
        <v>0.07407407407407407</v>
      </c>
      <c r="Q176" s="3">
        <v>0</v>
      </c>
      <c r="R176" s="177">
        <v>0</v>
      </c>
      <c r="S176" s="178">
        <v>27</v>
      </c>
      <c r="T176" s="3">
        <v>24</v>
      </c>
      <c r="U176" s="179">
        <v>0.8888888888888888</v>
      </c>
      <c r="V176" s="3">
        <f t="shared" si="14"/>
        <v>1</v>
      </c>
      <c r="W176" s="179">
        <f t="shared" si="13"/>
        <v>0.04</v>
      </c>
      <c r="X176" s="3">
        <v>3</v>
      </c>
      <c r="Y176" s="179">
        <v>0.1111111111111111</v>
      </c>
      <c r="Z176" s="3">
        <v>0</v>
      </c>
      <c r="AA176" s="180">
        <v>0</v>
      </c>
    </row>
    <row r="177" spans="1:27" ht="15" customHeight="1">
      <c r="A177" s="336"/>
      <c r="B177" s="262" t="s">
        <v>3</v>
      </c>
      <c r="C177" s="234">
        <v>21</v>
      </c>
      <c r="D177" s="172">
        <v>20</v>
      </c>
      <c r="E177" s="173">
        <v>0.9523809523809524</v>
      </c>
      <c r="F177" s="172">
        <v>1</v>
      </c>
      <c r="G177" s="173">
        <v>0.047619047619047616</v>
      </c>
      <c r="H177" s="172">
        <v>1</v>
      </c>
      <c r="I177" s="174">
        <v>0.047619047619047616</v>
      </c>
      <c r="J177" s="175">
        <v>21</v>
      </c>
      <c r="K177" s="3">
        <v>18</v>
      </c>
      <c r="L177" s="176">
        <v>0.8571428571428571</v>
      </c>
      <c r="M177" s="3">
        <f t="shared" si="16"/>
        <v>2</v>
      </c>
      <c r="N177" s="176">
        <f t="shared" si="15"/>
        <v>0.1</v>
      </c>
      <c r="O177" s="3">
        <v>3</v>
      </c>
      <c r="P177" s="176">
        <v>0.14285714285714288</v>
      </c>
      <c r="Q177" s="3">
        <v>0</v>
      </c>
      <c r="R177" s="177">
        <v>0</v>
      </c>
      <c r="S177" s="178">
        <v>21</v>
      </c>
      <c r="T177" s="3">
        <v>18</v>
      </c>
      <c r="U177" s="179">
        <v>0.8571428571428571</v>
      </c>
      <c r="V177" s="3">
        <f t="shared" si="14"/>
        <v>0</v>
      </c>
      <c r="W177" s="179">
        <f t="shared" si="13"/>
        <v>0</v>
      </c>
      <c r="X177" s="3">
        <v>3</v>
      </c>
      <c r="Y177" s="179">
        <v>0.14285714285714288</v>
      </c>
      <c r="Z177" s="3">
        <v>0</v>
      </c>
      <c r="AA177" s="180">
        <v>0</v>
      </c>
    </row>
    <row r="178" spans="1:27" ht="15" customHeight="1">
      <c r="A178" s="336"/>
      <c r="B178" s="262" t="s">
        <v>4</v>
      </c>
      <c r="C178" s="234">
        <v>49</v>
      </c>
      <c r="D178" s="172">
        <v>47</v>
      </c>
      <c r="E178" s="173">
        <v>0.9591836734693878</v>
      </c>
      <c r="F178" s="172">
        <v>2</v>
      </c>
      <c r="G178" s="173">
        <v>0.04081632653061225</v>
      </c>
      <c r="H178" s="172">
        <v>2</v>
      </c>
      <c r="I178" s="174">
        <v>0.04081632653061225</v>
      </c>
      <c r="J178" s="175">
        <v>49</v>
      </c>
      <c r="K178" s="3">
        <v>42</v>
      </c>
      <c r="L178" s="176">
        <v>0.8571428571428571</v>
      </c>
      <c r="M178" s="3">
        <f t="shared" si="16"/>
        <v>5</v>
      </c>
      <c r="N178" s="176">
        <f t="shared" si="15"/>
        <v>0.10638297872340426</v>
      </c>
      <c r="O178" s="3">
        <v>7</v>
      </c>
      <c r="P178" s="176">
        <v>0.14285714285714288</v>
      </c>
      <c r="Q178" s="3">
        <v>0</v>
      </c>
      <c r="R178" s="177">
        <v>0</v>
      </c>
      <c r="S178" s="178">
        <v>49</v>
      </c>
      <c r="T178" s="3">
        <v>42</v>
      </c>
      <c r="U178" s="179">
        <v>0.8571428571428571</v>
      </c>
      <c r="V178" s="3">
        <f t="shared" si="14"/>
        <v>0</v>
      </c>
      <c r="W178" s="179">
        <f t="shared" si="13"/>
        <v>0</v>
      </c>
      <c r="X178" s="3">
        <v>7</v>
      </c>
      <c r="Y178" s="179">
        <v>0.14285714285714288</v>
      </c>
      <c r="Z178" s="3">
        <v>0</v>
      </c>
      <c r="AA178" s="180">
        <v>0</v>
      </c>
    </row>
    <row r="179" spans="1:27" ht="15" customHeight="1">
      <c r="A179" s="336"/>
      <c r="B179" s="262" t="s">
        <v>5</v>
      </c>
      <c r="C179" s="234">
        <v>58</v>
      </c>
      <c r="D179" s="172">
        <v>55</v>
      </c>
      <c r="E179" s="173">
        <v>0.9482758620689655</v>
      </c>
      <c r="F179" s="172">
        <v>3</v>
      </c>
      <c r="G179" s="173">
        <v>0.05172413793103448</v>
      </c>
      <c r="H179" s="172">
        <v>3</v>
      </c>
      <c r="I179" s="174">
        <v>0.05172413793103448</v>
      </c>
      <c r="J179" s="175">
        <v>58</v>
      </c>
      <c r="K179" s="3">
        <v>51</v>
      </c>
      <c r="L179" s="176">
        <v>0.8793103448275862</v>
      </c>
      <c r="M179" s="3">
        <f t="shared" si="16"/>
        <v>4</v>
      </c>
      <c r="N179" s="176">
        <f t="shared" si="15"/>
        <v>0.07272727272727272</v>
      </c>
      <c r="O179" s="3">
        <v>7</v>
      </c>
      <c r="P179" s="176">
        <v>0.12068965517241378</v>
      </c>
      <c r="Q179" s="3">
        <v>0</v>
      </c>
      <c r="R179" s="177">
        <v>0</v>
      </c>
      <c r="S179" s="178">
        <v>58</v>
      </c>
      <c r="T179" s="3">
        <v>51</v>
      </c>
      <c r="U179" s="179">
        <v>0.8793103448275862</v>
      </c>
      <c r="V179" s="3">
        <f t="shared" si="14"/>
        <v>0</v>
      </c>
      <c r="W179" s="179">
        <f t="shared" si="13"/>
        <v>0</v>
      </c>
      <c r="X179" s="3">
        <v>7</v>
      </c>
      <c r="Y179" s="179">
        <v>0.12068965517241378</v>
      </c>
      <c r="Z179" s="3">
        <v>0</v>
      </c>
      <c r="AA179" s="180">
        <v>0</v>
      </c>
    </row>
    <row r="180" spans="1:27" ht="15" customHeight="1">
      <c r="A180" s="336"/>
      <c r="B180" s="262" t="s">
        <v>6</v>
      </c>
      <c r="C180" s="234">
        <v>50</v>
      </c>
      <c r="D180" s="172">
        <v>50</v>
      </c>
      <c r="E180" s="173">
        <v>1</v>
      </c>
      <c r="F180" s="172">
        <v>0</v>
      </c>
      <c r="G180" s="173">
        <v>0</v>
      </c>
      <c r="H180" s="172">
        <v>0</v>
      </c>
      <c r="I180" s="174">
        <v>0</v>
      </c>
      <c r="J180" s="175">
        <v>50</v>
      </c>
      <c r="K180" s="3">
        <v>43</v>
      </c>
      <c r="L180" s="176">
        <v>0.86</v>
      </c>
      <c r="M180" s="3">
        <f t="shared" si="16"/>
        <v>7</v>
      </c>
      <c r="N180" s="176">
        <f t="shared" si="15"/>
        <v>0.14</v>
      </c>
      <c r="O180" s="3">
        <v>7</v>
      </c>
      <c r="P180" s="176">
        <v>0.14</v>
      </c>
      <c r="Q180" s="3">
        <v>0</v>
      </c>
      <c r="R180" s="177">
        <v>0</v>
      </c>
      <c r="S180" s="178">
        <v>50</v>
      </c>
      <c r="T180" s="3">
        <v>45</v>
      </c>
      <c r="U180" s="179">
        <v>0.9</v>
      </c>
      <c r="V180" s="218">
        <f t="shared" si="14"/>
        <v>-2</v>
      </c>
      <c r="W180" s="179">
        <f t="shared" si="13"/>
        <v>-0.046511627906976744</v>
      </c>
      <c r="X180" s="3">
        <v>5</v>
      </c>
      <c r="Y180" s="179">
        <v>0.1</v>
      </c>
      <c r="Z180" s="3">
        <v>0</v>
      </c>
      <c r="AA180" s="180">
        <v>0</v>
      </c>
    </row>
    <row r="181" spans="1:27" ht="15" customHeight="1">
      <c r="A181" s="336"/>
      <c r="B181" s="262" t="s">
        <v>7</v>
      </c>
      <c r="C181" s="234">
        <v>62</v>
      </c>
      <c r="D181" s="172">
        <v>59</v>
      </c>
      <c r="E181" s="173">
        <v>0.9516129032258064</v>
      </c>
      <c r="F181" s="172">
        <v>3</v>
      </c>
      <c r="G181" s="173">
        <v>0.04838709677419355</v>
      </c>
      <c r="H181" s="172">
        <v>3</v>
      </c>
      <c r="I181" s="174">
        <v>0.04838709677419355</v>
      </c>
      <c r="J181" s="175">
        <v>62</v>
      </c>
      <c r="K181" s="3">
        <v>59</v>
      </c>
      <c r="L181" s="176">
        <v>0.9516129032258064</v>
      </c>
      <c r="M181" s="3">
        <f t="shared" si="16"/>
        <v>0</v>
      </c>
      <c r="N181" s="176">
        <f t="shared" si="15"/>
        <v>0</v>
      </c>
      <c r="O181" s="3">
        <v>3</v>
      </c>
      <c r="P181" s="176">
        <v>0.04838709677419355</v>
      </c>
      <c r="Q181" s="3">
        <v>0</v>
      </c>
      <c r="R181" s="177">
        <v>0</v>
      </c>
      <c r="S181" s="178">
        <v>62</v>
      </c>
      <c r="T181" s="3">
        <v>55</v>
      </c>
      <c r="U181" s="179">
        <v>0.8870967741935484</v>
      </c>
      <c r="V181" s="3">
        <f t="shared" si="14"/>
        <v>4</v>
      </c>
      <c r="W181" s="179">
        <f t="shared" si="13"/>
        <v>0.06779661016949153</v>
      </c>
      <c r="X181" s="3">
        <v>7</v>
      </c>
      <c r="Y181" s="179">
        <v>0.11290322580645162</v>
      </c>
      <c r="Z181" s="3">
        <v>0</v>
      </c>
      <c r="AA181" s="180">
        <v>0</v>
      </c>
    </row>
    <row r="182" spans="1:27" ht="15" customHeight="1">
      <c r="A182" s="336"/>
      <c r="B182" s="263">
        <v>2007</v>
      </c>
      <c r="C182" s="234">
        <v>82</v>
      </c>
      <c r="D182" s="172">
        <v>79</v>
      </c>
      <c r="E182" s="173">
        <v>0.9634146341463414</v>
      </c>
      <c r="F182" s="172">
        <v>3</v>
      </c>
      <c r="G182" s="173">
        <v>0.036585365853658534</v>
      </c>
      <c r="H182" s="172">
        <v>3</v>
      </c>
      <c r="I182" s="174">
        <v>0.036585365853658534</v>
      </c>
      <c r="J182" s="175">
        <v>82</v>
      </c>
      <c r="K182" s="3">
        <v>74</v>
      </c>
      <c r="L182" s="176">
        <v>0.9024390243902439</v>
      </c>
      <c r="M182" s="3">
        <f t="shared" si="16"/>
        <v>5</v>
      </c>
      <c r="N182" s="176">
        <f t="shared" si="15"/>
        <v>0.06329113924050633</v>
      </c>
      <c r="O182" s="3">
        <v>8</v>
      </c>
      <c r="P182" s="176">
        <v>0.0975609756097561</v>
      </c>
      <c r="Q182" s="3">
        <v>0</v>
      </c>
      <c r="R182" s="177">
        <v>0</v>
      </c>
      <c r="S182" s="178">
        <v>82</v>
      </c>
      <c r="T182" s="3">
        <v>72</v>
      </c>
      <c r="U182" s="179">
        <v>0.878048780487805</v>
      </c>
      <c r="V182" s="3">
        <f t="shared" si="14"/>
        <v>2</v>
      </c>
      <c r="W182" s="179">
        <f t="shared" si="13"/>
        <v>0.02702702702702703</v>
      </c>
      <c r="X182" s="3">
        <v>10</v>
      </c>
      <c r="Y182" s="179">
        <v>0.12195121951219512</v>
      </c>
      <c r="Z182" s="3">
        <v>0</v>
      </c>
      <c r="AA182" s="180">
        <v>0</v>
      </c>
    </row>
    <row r="183" spans="1:27" ht="15" customHeight="1">
      <c r="A183" s="336"/>
      <c r="B183" s="263">
        <v>2008</v>
      </c>
      <c r="C183" s="234">
        <v>83</v>
      </c>
      <c r="D183" s="172">
        <v>76</v>
      </c>
      <c r="E183" s="173">
        <v>0.9156626506024097</v>
      </c>
      <c r="F183" s="172">
        <v>7</v>
      </c>
      <c r="G183" s="173">
        <v>0.08433734939759036</v>
      </c>
      <c r="H183" s="172">
        <v>7</v>
      </c>
      <c r="I183" s="174">
        <v>0.08433734939759036</v>
      </c>
      <c r="J183" s="175">
        <v>83</v>
      </c>
      <c r="K183" s="3">
        <v>68</v>
      </c>
      <c r="L183" s="176">
        <v>0.8192771084337349</v>
      </c>
      <c r="M183" s="3">
        <f t="shared" si="16"/>
        <v>8</v>
      </c>
      <c r="N183" s="176">
        <f t="shared" si="15"/>
        <v>0.10526315789473684</v>
      </c>
      <c r="O183" s="3">
        <v>15</v>
      </c>
      <c r="P183" s="176">
        <v>0.18072289156626506</v>
      </c>
      <c r="Q183" s="3">
        <v>0</v>
      </c>
      <c r="R183" s="177">
        <v>0</v>
      </c>
      <c r="S183" s="178">
        <v>83</v>
      </c>
      <c r="T183" s="3">
        <v>60</v>
      </c>
      <c r="U183" s="179">
        <v>0.7228915662650602</v>
      </c>
      <c r="V183" s="3">
        <f t="shared" si="14"/>
        <v>8</v>
      </c>
      <c r="W183" s="179">
        <f t="shared" si="13"/>
        <v>0.11764705882352941</v>
      </c>
      <c r="X183" s="3">
        <v>23</v>
      </c>
      <c r="Y183" s="179">
        <v>0.27710843373493976</v>
      </c>
      <c r="Z183" s="3">
        <v>0</v>
      </c>
      <c r="AA183" s="180">
        <v>0</v>
      </c>
    </row>
    <row r="184" spans="1:27" ht="15" customHeight="1">
      <c r="A184" s="336"/>
      <c r="B184" s="263">
        <v>2009</v>
      </c>
      <c r="C184" s="234">
        <v>77</v>
      </c>
      <c r="D184" s="172">
        <v>69</v>
      </c>
      <c r="E184" s="173">
        <v>0.8961038961038961</v>
      </c>
      <c r="F184" s="172">
        <v>8</v>
      </c>
      <c r="G184" s="173">
        <v>0.10389610389610389</v>
      </c>
      <c r="H184" s="172">
        <v>8</v>
      </c>
      <c r="I184" s="174">
        <v>0.10389610389610389</v>
      </c>
      <c r="J184" s="175">
        <v>77</v>
      </c>
      <c r="K184" s="3">
        <v>63</v>
      </c>
      <c r="L184" s="176">
        <v>0.8181818181818182</v>
      </c>
      <c r="M184" s="3">
        <f t="shared" si="16"/>
        <v>6</v>
      </c>
      <c r="N184" s="176">
        <f t="shared" si="15"/>
        <v>0.08695652173913043</v>
      </c>
      <c r="O184" s="3">
        <v>14</v>
      </c>
      <c r="P184" s="176">
        <v>0.18181818181818182</v>
      </c>
      <c r="Q184" s="3">
        <v>0</v>
      </c>
      <c r="R184" s="177">
        <v>0</v>
      </c>
      <c r="S184" s="178">
        <v>77</v>
      </c>
      <c r="T184" s="3">
        <v>62</v>
      </c>
      <c r="U184" s="179">
        <v>0.8051948051948052</v>
      </c>
      <c r="V184" s="3">
        <f t="shared" si="14"/>
        <v>1</v>
      </c>
      <c r="W184" s="179">
        <f t="shared" si="13"/>
        <v>0.015873015873015872</v>
      </c>
      <c r="X184" s="3">
        <v>15</v>
      </c>
      <c r="Y184" s="179">
        <v>0.19480519480519484</v>
      </c>
      <c r="Z184" s="3">
        <v>0</v>
      </c>
      <c r="AA184" s="180">
        <v>0</v>
      </c>
    </row>
    <row r="185" spans="1:27" ht="15" customHeight="1">
      <c r="A185" s="336"/>
      <c r="B185" s="263">
        <v>2010</v>
      </c>
      <c r="C185" s="234">
        <v>49</v>
      </c>
      <c r="D185" s="172">
        <v>44</v>
      </c>
      <c r="E185" s="173">
        <v>0.8979591836734694</v>
      </c>
      <c r="F185" s="172">
        <v>5</v>
      </c>
      <c r="G185" s="173">
        <v>0.10204081632653061</v>
      </c>
      <c r="H185" s="172">
        <v>5</v>
      </c>
      <c r="I185" s="174">
        <v>0.10204081632653061</v>
      </c>
      <c r="J185" s="175">
        <v>49</v>
      </c>
      <c r="K185" s="3">
        <v>43</v>
      </c>
      <c r="L185" s="176">
        <v>0.8775510204081632</v>
      </c>
      <c r="M185" s="3">
        <f t="shared" si="16"/>
        <v>1</v>
      </c>
      <c r="N185" s="176">
        <f t="shared" si="15"/>
        <v>0.022727272727272728</v>
      </c>
      <c r="O185" s="3">
        <v>6</v>
      </c>
      <c r="P185" s="176">
        <v>0.12244897959183673</v>
      </c>
      <c r="Q185" s="3">
        <v>0</v>
      </c>
      <c r="R185" s="177">
        <v>0</v>
      </c>
      <c r="S185" s="178">
        <v>49</v>
      </c>
      <c r="T185" s="3">
        <v>44</v>
      </c>
      <c r="U185" s="179">
        <v>0.8979591836734694</v>
      </c>
      <c r="V185" s="218">
        <f t="shared" si="14"/>
        <v>-1</v>
      </c>
      <c r="W185" s="179">
        <f t="shared" si="13"/>
        <v>-0.023255813953488372</v>
      </c>
      <c r="X185" s="3">
        <v>5</v>
      </c>
      <c r="Y185" s="179">
        <v>0.10204081632653061</v>
      </c>
      <c r="Z185" s="3">
        <v>0</v>
      </c>
      <c r="AA185" s="180">
        <v>0</v>
      </c>
    </row>
    <row r="186" spans="1:27" ht="15" customHeight="1">
      <c r="A186" s="336"/>
      <c r="B186" s="263">
        <v>2011</v>
      </c>
      <c r="C186" s="234">
        <v>49</v>
      </c>
      <c r="D186" s="172">
        <v>47</v>
      </c>
      <c r="E186" s="173">
        <v>0.9591836734693877</v>
      </c>
      <c r="F186" s="172">
        <v>2</v>
      </c>
      <c r="G186" s="173">
        <v>0.04081632653061225</v>
      </c>
      <c r="H186" s="172">
        <v>2</v>
      </c>
      <c r="I186" s="174">
        <v>0.04081632653061225</v>
      </c>
      <c r="J186" s="175">
        <v>49</v>
      </c>
      <c r="K186" s="3">
        <v>46</v>
      </c>
      <c r="L186" s="176">
        <v>0.9387755102040817</v>
      </c>
      <c r="M186" s="3">
        <f t="shared" si="16"/>
        <v>1</v>
      </c>
      <c r="N186" s="176">
        <f t="shared" si="15"/>
        <v>0.02127659574468085</v>
      </c>
      <c r="O186" s="3">
        <v>3</v>
      </c>
      <c r="P186" s="176">
        <v>0.061224489795918366</v>
      </c>
      <c r="Q186" s="3">
        <v>0</v>
      </c>
      <c r="R186" s="177">
        <v>0</v>
      </c>
      <c r="S186" s="178">
        <v>49</v>
      </c>
      <c r="T186" s="3">
        <v>44</v>
      </c>
      <c r="U186" s="179">
        <v>0.898</v>
      </c>
      <c r="V186" s="3">
        <f t="shared" si="14"/>
        <v>2</v>
      </c>
      <c r="W186" s="179">
        <f t="shared" si="13"/>
        <v>0.043478260869565216</v>
      </c>
      <c r="X186" s="3">
        <v>5</v>
      </c>
      <c r="Y186" s="179">
        <v>0.102</v>
      </c>
      <c r="Z186" s="3">
        <v>0</v>
      </c>
      <c r="AA186" s="180">
        <v>0</v>
      </c>
    </row>
    <row r="187" spans="1:27" ht="15" customHeight="1">
      <c r="A187" s="336"/>
      <c r="B187" s="270">
        <v>2012</v>
      </c>
      <c r="C187" s="181">
        <v>39</v>
      </c>
      <c r="D187" s="182">
        <v>36</v>
      </c>
      <c r="E187" s="183">
        <v>0.923076923076923</v>
      </c>
      <c r="F187" s="182">
        <v>3</v>
      </c>
      <c r="G187" s="183">
        <v>0.07692307692307693</v>
      </c>
      <c r="H187" s="182">
        <v>3</v>
      </c>
      <c r="I187" s="184">
        <v>0.07692307692307693</v>
      </c>
      <c r="J187" s="185">
        <v>39</v>
      </c>
      <c r="K187" s="91">
        <v>30</v>
      </c>
      <c r="L187" s="186">
        <v>0.769</v>
      </c>
      <c r="M187" s="3">
        <f t="shared" si="16"/>
        <v>6</v>
      </c>
      <c r="N187" s="186">
        <f t="shared" si="15"/>
        <v>0.16666666666666666</v>
      </c>
      <c r="O187" s="91">
        <v>9</v>
      </c>
      <c r="P187" s="186">
        <v>0.231</v>
      </c>
      <c r="Q187" s="91">
        <v>0</v>
      </c>
      <c r="R187" s="187">
        <v>0</v>
      </c>
      <c r="S187" s="188">
        <v>39</v>
      </c>
      <c r="T187" s="91"/>
      <c r="U187" s="189"/>
      <c r="V187" s="91"/>
      <c r="W187" s="189"/>
      <c r="X187" s="91"/>
      <c r="Y187" s="189"/>
      <c r="Z187" s="91">
        <v>39</v>
      </c>
      <c r="AA187" s="190">
        <v>1</v>
      </c>
    </row>
    <row r="188" spans="1:27" ht="15" customHeight="1" thickBot="1">
      <c r="A188" s="369"/>
      <c r="B188" s="264">
        <v>2013</v>
      </c>
      <c r="C188" s="246">
        <v>38</v>
      </c>
      <c r="D188" s="247">
        <v>36</v>
      </c>
      <c r="E188" s="248">
        <v>0.947</v>
      </c>
      <c r="F188" s="247"/>
      <c r="G188" s="248"/>
      <c r="H188" s="247"/>
      <c r="I188" s="249"/>
      <c r="J188" s="250"/>
      <c r="K188" s="38"/>
      <c r="L188" s="251"/>
      <c r="M188" s="38"/>
      <c r="N188" s="251"/>
      <c r="O188" s="38"/>
      <c r="P188" s="251"/>
      <c r="Q188" s="38"/>
      <c r="R188" s="252"/>
      <c r="S188" s="253"/>
      <c r="T188" s="38"/>
      <c r="U188" s="254"/>
      <c r="V188" s="38"/>
      <c r="W188" s="254"/>
      <c r="X188" s="38"/>
      <c r="Y188" s="254"/>
      <c r="Z188" s="38"/>
      <c r="AA188" s="255"/>
    </row>
    <row r="189" spans="1:27" ht="15" customHeight="1" thickBot="1" thickTop="1">
      <c r="A189" s="367" t="s">
        <v>77</v>
      </c>
      <c r="B189" s="368"/>
      <c r="C189" s="98"/>
      <c r="D189" s="99"/>
      <c r="E189" s="226">
        <f>AVERAGE(E175:E188)</f>
        <v>0.9404075860049564</v>
      </c>
      <c r="F189" s="99"/>
      <c r="G189" s="226">
        <f>AVERAGE(G175:G187)</f>
        <v>0.060099522763892965</v>
      </c>
      <c r="H189" s="99"/>
      <c r="I189" s="227">
        <f>AVERAGE(I175:I187)</f>
        <v>0.060099522763892965</v>
      </c>
      <c r="J189" s="102"/>
      <c r="K189" s="103"/>
      <c r="L189" s="235">
        <f>AVERAGE(L175:L187)</f>
        <v>0.8786058931740295</v>
      </c>
      <c r="M189" s="99"/>
      <c r="N189" s="235">
        <f>AVERAGE(N175:N187)</f>
        <v>0.06406291094963307</v>
      </c>
      <c r="O189" s="99"/>
      <c r="P189" s="235">
        <f>AVERAGE(P175:P187)</f>
        <v>0.12139410682597038</v>
      </c>
      <c r="Q189" s="99"/>
      <c r="R189" s="104"/>
      <c r="S189" s="217"/>
      <c r="T189" s="99"/>
      <c r="U189" s="235">
        <f>AVERAGE(U175:U186)</f>
        <v>0.8640189818295675</v>
      </c>
      <c r="V189" s="99"/>
      <c r="W189" s="235">
        <f>AVERAGE(W175:W186)</f>
        <v>0.026123591860894618</v>
      </c>
      <c r="X189" s="99"/>
      <c r="Y189" s="235">
        <f>AVERAGE(Y175:Y186)</f>
        <v>0.13598101817043265</v>
      </c>
      <c r="Z189" s="99"/>
      <c r="AA189" s="152"/>
    </row>
    <row r="190" spans="1:27" ht="15" customHeight="1" thickBot="1" thickTop="1">
      <c r="A190" s="332" t="s">
        <v>71</v>
      </c>
      <c r="B190" s="333"/>
      <c r="C190" s="80"/>
      <c r="D190" s="74"/>
      <c r="E190" s="195">
        <f>_xlfn.STDEV.P(E175:E188)</f>
        <v>0.038941966602216715</v>
      </c>
      <c r="F190" s="74"/>
      <c r="G190" s="195">
        <f>_xlfn.STDEV.P(G175:G187)</f>
        <v>0.04036741992350482</v>
      </c>
      <c r="H190" s="74"/>
      <c r="I190" s="196">
        <f>_xlfn.STDEV.P(I175:I187)</f>
        <v>0.04036741992350482</v>
      </c>
      <c r="J190" s="73"/>
      <c r="K190" s="74"/>
      <c r="L190" s="195">
        <f>_xlfn.STDEV.P(L175:L187)</f>
        <v>0.05530664856197581</v>
      </c>
      <c r="M190" s="74"/>
      <c r="N190" s="195">
        <f>_xlfn.STDEV.P(N175:N187)</f>
        <v>0.06385012139210523</v>
      </c>
      <c r="O190" s="74"/>
      <c r="P190" s="195">
        <f>_xlfn.STDEV.P(P175:P187)</f>
        <v>0.05530664856197584</v>
      </c>
      <c r="Q190" s="74"/>
      <c r="R190" s="77"/>
      <c r="S190" s="197"/>
      <c r="T190" s="74"/>
      <c r="U190" s="195">
        <f>_xlfn.STDEV.P(U175:U186)</f>
        <v>0.04976043530434832</v>
      </c>
      <c r="V190" s="74"/>
      <c r="W190" s="195">
        <f>_xlfn.STDEV.P(W175:W186)</f>
        <v>0.043327131030794164</v>
      </c>
      <c r="X190" s="74"/>
      <c r="Y190" s="195">
        <f>_xlfn.STDEV.P(Y175:Y186)</f>
        <v>0.04976043530434831</v>
      </c>
      <c r="Z190" s="74"/>
      <c r="AA190" s="149"/>
    </row>
    <row r="191" spans="1:27" ht="15" customHeight="1" thickBot="1" thickTop="1">
      <c r="A191" s="334" t="s">
        <v>75</v>
      </c>
      <c r="B191" s="335"/>
      <c r="C191" s="60"/>
      <c r="D191" s="44"/>
      <c r="E191" s="231">
        <f>(E188-E175)/($B$18-$B$5)</f>
        <v>-0.00407692307692308</v>
      </c>
      <c r="F191" s="44"/>
      <c r="G191" s="231">
        <f>SLOPE(G175:G187,$B$175:$B$187)</f>
        <v>0.001979148547902411</v>
      </c>
      <c r="H191" s="44"/>
      <c r="I191" s="232">
        <f>SLOPE(I175:I187,$B$175:$B$187)</f>
        <v>0.001979148547902411</v>
      </c>
      <c r="J191" s="70"/>
      <c r="K191" s="69"/>
      <c r="L191" s="231">
        <f>(L187-L175)/($B$17-$B$5)</f>
        <v>-0.016376436781609188</v>
      </c>
      <c r="M191" s="69"/>
      <c r="N191" s="231">
        <f>(N187-N175)/($B$17-$B$5)</f>
        <v>0.011015325670498085</v>
      </c>
      <c r="O191" s="69"/>
      <c r="P191" s="231">
        <f>(P187-P175)/($B$17-$B$5)</f>
        <v>0.0163764367816092</v>
      </c>
      <c r="Q191" s="69"/>
      <c r="R191" s="71"/>
      <c r="S191" s="238"/>
      <c r="T191" s="69"/>
      <c r="U191" s="231">
        <f>(U186-U175)/($B$16-$B$5)</f>
        <v>0.00013166144200627006</v>
      </c>
      <c r="V191" s="69"/>
      <c r="W191" s="231">
        <f>(W186-W175)/($B$16-$B$5)</f>
        <v>-0.002540937323546019</v>
      </c>
      <c r="X191" s="69"/>
      <c r="Y191" s="231">
        <f>(Y186-Y175)/($B$16-$B$5)</f>
        <v>-0.00013166144200627006</v>
      </c>
      <c r="Z191" s="69"/>
      <c r="AA191" s="153"/>
    </row>
    <row r="192" spans="1:27" ht="15" customHeight="1" thickTop="1">
      <c r="A192" s="346" t="s">
        <v>30</v>
      </c>
      <c r="B192" s="274" t="s">
        <v>1</v>
      </c>
      <c r="C192" s="256">
        <v>22</v>
      </c>
      <c r="D192" s="257">
        <v>17</v>
      </c>
      <c r="E192" s="258">
        <v>0.7727272727272727</v>
      </c>
      <c r="F192" s="257">
        <v>5</v>
      </c>
      <c r="G192" s="258">
        <v>0.22727272727272727</v>
      </c>
      <c r="H192" s="257">
        <v>5</v>
      </c>
      <c r="I192" s="259">
        <v>0.22727272727272727</v>
      </c>
      <c r="J192" s="240">
        <v>22</v>
      </c>
      <c r="K192" s="30">
        <v>12</v>
      </c>
      <c r="L192" s="241">
        <v>0.5454545454545454</v>
      </c>
      <c r="M192" s="30">
        <f t="shared" si="16"/>
        <v>5</v>
      </c>
      <c r="N192" s="241">
        <f t="shared" si="15"/>
        <v>0.29411764705882354</v>
      </c>
      <c r="O192" s="30">
        <v>10</v>
      </c>
      <c r="P192" s="241">
        <v>0.45454545454545453</v>
      </c>
      <c r="Q192" s="30">
        <v>0</v>
      </c>
      <c r="R192" s="242">
        <v>0</v>
      </c>
      <c r="S192" s="207">
        <v>22</v>
      </c>
      <c r="T192" s="22">
        <v>13</v>
      </c>
      <c r="U192" s="208">
        <v>0.5909090909090909</v>
      </c>
      <c r="V192" s="213">
        <f t="shared" si="14"/>
        <v>-1</v>
      </c>
      <c r="W192" s="208">
        <f aca="true" t="shared" si="17" ref="W192:W220">V192/K192</f>
        <v>-0.08333333333333333</v>
      </c>
      <c r="X192" s="22">
        <v>9</v>
      </c>
      <c r="Y192" s="208">
        <v>0.40909090909090906</v>
      </c>
      <c r="Z192" s="22">
        <v>0</v>
      </c>
      <c r="AA192" s="209">
        <v>0</v>
      </c>
    </row>
    <row r="193" spans="1:27" ht="15" customHeight="1">
      <c r="A193" s="336"/>
      <c r="B193" s="262" t="s">
        <v>2</v>
      </c>
      <c r="C193" s="234">
        <v>18</v>
      </c>
      <c r="D193" s="172">
        <v>16</v>
      </c>
      <c r="E193" s="173">
        <v>0.8888888888888888</v>
      </c>
      <c r="F193" s="172">
        <v>2</v>
      </c>
      <c r="G193" s="173">
        <v>0.1111111111111111</v>
      </c>
      <c r="H193" s="172">
        <v>2</v>
      </c>
      <c r="I193" s="174">
        <v>0.1111111111111111</v>
      </c>
      <c r="J193" s="175">
        <v>18</v>
      </c>
      <c r="K193" s="3">
        <v>12</v>
      </c>
      <c r="L193" s="176">
        <v>0.6666666666666667</v>
      </c>
      <c r="M193" s="3">
        <f t="shared" si="16"/>
        <v>4</v>
      </c>
      <c r="N193" s="176">
        <f t="shared" si="15"/>
        <v>0.25</v>
      </c>
      <c r="O193" s="3">
        <v>6</v>
      </c>
      <c r="P193" s="176">
        <v>0.33333333333333337</v>
      </c>
      <c r="Q193" s="3">
        <v>0</v>
      </c>
      <c r="R193" s="177">
        <v>0</v>
      </c>
      <c r="S193" s="178">
        <v>18</v>
      </c>
      <c r="T193" s="3">
        <v>10</v>
      </c>
      <c r="U193" s="179">
        <v>0.5555555555555556</v>
      </c>
      <c r="V193" s="3">
        <f t="shared" si="14"/>
        <v>2</v>
      </c>
      <c r="W193" s="179">
        <f t="shared" si="17"/>
        <v>0.16666666666666666</v>
      </c>
      <c r="X193" s="3">
        <v>8</v>
      </c>
      <c r="Y193" s="179">
        <v>0.4444444444444444</v>
      </c>
      <c r="Z193" s="3">
        <v>0</v>
      </c>
      <c r="AA193" s="180">
        <v>0</v>
      </c>
    </row>
    <row r="194" spans="1:27" ht="15" customHeight="1">
      <c r="A194" s="336"/>
      <c r="B194" s="262" t="s">
        <v>3</v>
      </c>
      <c r="C194" s="234">
        <v>34</v>
      </c>
      <c r="D194" s="172">
        <v>27</v>
      </c>
      <c r="E194" s="173">
        <v>0.7941176470588235</v>
      </c>
      <c r="F194" s="172">
        <v>7</v>
      </c>
      <c r="G194" s="173">
        <v>0.2058823529411765</v>
      </c>
      <c r="H194" s="172">
        <v>7</v>
      </c>
      <c r="I194" s="174">
        <v>0.2058823529411765</v>
      </c>
      <c r="J194" s="175">
        <v>34</v>
      </c>
      <c r="K194" s="3">
        <v>19</v>
      </c>
      <c r="L194" s="176">
        <v>0.5588235294117647</v>
      </c>
      <c r="M194" s="3">
        <f t="shared" si="16"/>
        <v>8</v>
      </c>
      <c r="N194" s="176">
        <f t="shared" si="15"/>
        <v>0.2962962962962963</v>
      </c>
      <c r="O194" s="3">
        <v>15</v>
      </c>
      <c r="P194" s="176">
        <v>0.4411764705882353</v>
      </c>
      <c r="Q194" s="3">
        <v>0</v>
      </c>
      <c r="R194" s="177">
        <v>0</v>
      </c>
      <c r="S194" s="178">
        <v>34</v>
      </c>
      <c r="T194" s="3">
        <v>15</v>
      </c>
      <c r="U194" s="179">
        <v>0.4411764705882353</v>
      </c>
      <c r="V194" s="3">
        <f t="shared" si="14"/>
        <v>4</v>
      </c>
      <c r="W194" s="179">
        <f t="shared" si="17"/>
        <v>0.21052631578947367</v>
      </c>
      <c r="X194" s="3">
        <v>19</v>
      </c>
      <c r="Y194" s="179">
        <v>0.5588235294117647</v>
      </c>
      <c r="Z194" s="3">
        <v>0</v>
      </c>
      <c r="AA194" s="180">
        <v>0</v>
      </c>
    </row>
    <row r="195" spans="1:27" ht="15" customHeight="1">
      <c r="A195" s="336"/>
      <c r="B195" s="262" t="s">
        <v>4</v>
      </c>
      <c r="C195" s="234">
        <v>32</v>
      </c>
      <c r="D195" s="172">
        <v>28</v>
      </c>
      <c r="E195" s="173">
        <v>0.875</v>
      </c>
      <c r="F195" s="172">
        <v>4</v>
      </c>
      <c r="G195" s="173">
        <v>0.125</v>
      </c>
      <c r="H195" s="172">
        <v>4</v>
      </c>
      <c r="I195" s="174">
        <v>0.125</v>
      </c>
      <c r="J195" s="175">
        <v>32</v>
      </c>
      <c r="K195" s="3">
        <v>24</v>
      </c>
      <c r="L195" s="176">
        <v>0.75</v>
      </c>
      <c r="M195" s="3">
        <f t="shared" si="16"/>
        <v>4</v>
      </c>
      <c r="N195" s="176">
        <f t="shared" si="15"/>
        <v>0.14285714285714285</v>
      </c>
      <c r="O195" s="3">
        <v>8</v>
      </c>
      <c r="P195" s="176">
        <v>0.25</v>
      </c>
      <c r="Q195" s="3">
        <v>0</v>
      </c>
      <c r="R195" s="177">
        <v>0</v>
      </c>
      <c r="S195" s="178">
        <v>32</v>
      </c>
      <c r="T195" s="3">
        <v>20</v>
      </c>
      <c r="U195" s="179">
        <v>0.625</v>
      </c>
      <c r="V195" s="3">
        <f t="shared" si="14"/>
        <v>4</v>
      </c>
      <c r="W195" s="179">
        <f t="shared" si="17"/>
        <v>0.16666666666666666</v>
      </c>
      <c r="X195" s="3">
        <v>12</v>
      </c>
      <c r="Y195" s="179">
        <v>0.375</v>
      </c>
      <c r="Z195" s="3">
        <v>0</v>
      </c>
      <c r="AA195" s="180">
        <v>0</v>
      </c>
    </row>
    <row r="196" spans="1:27" ht="15" customHeight="1">
      <c r="A196" s="336"/>
      <c r="B196" s="262" t="s">
        <v>5</v>
      </c>
      <c r="C196" s="234">
        <v>41</v>
      </c>
      <c r="D196" s="172">
        <v>36</v>
      </c>
      <c r="E196" s="173">
        <v>0.878048780487805</v>
      </c>
      <c r="F196" s="172">
        <v>5</v>
      </c>
      <c r="G196" s="173">
        <v>0.12195121951219512</v>
      </c>
      <c r="H196" s="172">
        <v>5</v>
      </c>
      <c r="I196" s="174">
        <v>0.12195121951219512</v>
      </c>
      <c r="J196" s="175">
        <v>41</v>
      </c>
      <c r="K196" s="3">
        <v>32</v>
      </c>
      <c r="L196" s="176">
        <v>0.7804878048780488</v>
      </c>
      <c r="M196" s="3">
        <f t="shared" si="16"/>
        <v>4</v>
      </c>
      <c r="N196" s="176">
        <f t="shared" si="15"/>
        <v>0.1111111111111111</v>
      </c>
      <c r="O196" s="3">
        <v>9</v>
      </c>
      <c r="P196" s="176">
        <v>0.21951219512195125</v>
      </c>
      <c r="Q196" s="3">
        <v>0</v>
      </c>
      <c r="R196" s="177">
        <v>0</v>
      </c>
      <c r="S196" s="178">
        <v>41</v>
      </c>
      <c r="T196" s="3">
        <v>28</v>
      </c>
      <c r="U196" s="179">
        <v>0.6829268292682927</v>
      </c>
      <c r="V196" s="3">
        <f t="shared" si="14"/>
        <v>4</v>
      </c>
      <c r="W196" s="179">
        <f t="shared" si="17"/>
        <v>0.125</v>
      </c>
      <c r="X196" s="3">
        <v>13</v>
      </c>
      <c r="Y196" s="179">
        <v>0.3170731707317073</v>
      </c>
      <c r="Z196" s="3">
        <v>0</v>
      </c>
      <c r="AA196" s="180">
        <v>0</v>
      </c>
    </row>
    <row r="197" spans="1:27" ht="15" customHeight="1">
      <c r="A197" s="336"/>
      <c r="B197" s="262" t="s">
        <v>6</v>
      </c>
      <c r="C197" s="234">
        <v>27</v>
      </c>
      <c r="D197" s="172">
        <v>23</v>
      </c>
      <c r="E197" s="173">
        <v>0.8518518518518519</v>
      </c>
      <c r="F197" s="172">
        <v>4</v>
      </c>
      <c r="G197" s="173">
        <v>0.14814814814814814</v>
      </c>
      <c r="H197" s="172">
        <v>4</v>
      </c>
      <c r="I197" s="174">
        <v>0.14814814814814814</v>
      </c>
      <c r="J197" s="175">
        <v>27</v>
      </c>
      <c r="K197" s="3">
        <v>15</v>
      </c>
      <c r="L197" s="176">
        <v>0.5555555555555556</v>
      </c>
      <c r="M197" s="3">
        <f t="shared" si="16"/>
        <v>8</v>
      </c>
      <c r="N197" s="176">
        <f t="shared" si="15"/>
        <v>0.34782608695652173</v>
      </c>
      <c r="O197" s="3">
        <v>12</v>
      </c>
      <c r="P197" s="176">
        <v>0.4444444444444444</v>
      </c>
      <c r="Q197" s="3">
        <v>0</v>
      </c>
      <c r="R197" s="177">
        <v>0</v>
      </c>
      <c r="S197" s="178">
        <v>27</v>
      </c>
      <c r="T197" s="3">
        <v>11</v>
      </c>
      <c r="U197" s="179">
        <v>0.4074074074074074</v>
      </c>
      <c r="V197" s="3">
        <f t="shared" si="14"/>
        <v>4</v>
      </c>
      <c r="W197" s="179">
        <f t="shared" si="17"/>
        <v>0.26666666666666666</v>
      </c>
      <c r="X197" s="3">
        <v>16</v>
      </c>
      <c r="Y197" s="179">
        <v>0.5925925925925926</v>
      </c>
      <c r="Z197" s="3">
        <v>0</v>
      </c>
      <c r="AA197" s="180">
        <v>0</v>
      </c>
    </row>
    <row r="198" spans="1:27" ht="15" customHeight="1">
      <c r="A198" s="336"/>
      <c r="B198" s="262" t="s">
        <v>7</v>
      </c>
      <c r="C198" s="234">
        <v>26</v>
      </c>
      <c r="D198" s="172">
        <v>24</v>
      </c>
      <c r="E198" s="173">
        <v>0.923076923076923</v>
      </c>
      <c r="F198" s="172">
        <v>2</v>
      </c>
      <c r="G198" s="173">
        <v>0.07692307692307693</v>
      </c>
      <c r="H198" s="172">
        <v>2</v>
      </c>
      <c r="I198" s="174">
        <v>0.07692307692307693</v>
      </c>
      <c r="J198" s="175">
        <v>26</v>
      </c>
      <c r="K198" s="3">
        <v>18</v>
      </c>
      <c r="L198" s="176">
        <v>0.6923076923076923</v>
      </c>
      <c r="M198" s="3">
        <f t="shared" si="16"/>
        <v>6</v>
      </c>
      <c r="N198" s="176">
        <f t="shared" si="15"/>
        <v>0.25</v>
      </c>
      <c r="O198" s="3">
        <v>8</v>
      </c>
      <c r="P198" s="176">
        <v>0.3076923076923077</v>
      </c>
      <c r="Q198" s="3">
        <v>0</v>
      </c>
      <c r="R198" s="177">
        <v>0</v>
      </c>
      <c r="S198" s="178">
        <v>26</v>
      </c>
      <c r="T198" s="3">
        <v>15</v>
      </c>
      <c r="U198" s="179">
        <v>0.576923076923077</v>
      </c>
      <c r="V198" s="3">
        <f t="shared" si="14"/>
        <v>3</v>
      </c>
      <c r="W198" s="179">
        <f t="shared" si="17"/>
        <v>0.16666666666666666</v>
      </c>
      <c r="X198" s="3">
        <v>11</v>
      </c>
      <c r="Y198" s="179">
        <v>0.4230769230769231</v>
      </c>
      <c r="Z198" s="3">
        <v>0</v>
      </c>
      <c r="AA198" s="180">
        <v>0</v>
      </c>
    </row>
    <row r="199" spans="1:27" ht="15" customHeight="1">
      <c r="A199" s="336"/>
      <c r="B199" s="263">
        <v>2007</v>
      </c>
      <c r="C199" s="234">
        <v>26</v>
      </c>
      <c r="D199" s="172">
        <v>20</v>
      </c>
      <c r="E199" s="173">
        <v>0.7692307692307694</v>
      </c>
      <c r="F199" s="172">
        <v>6</v>
      </c>
      <c r="G199" s="173">
        <v>0.23076923076923075</v>
      </c>
      <c r="H199" s="172">
        <v>6</v>
      </c>
      <c r="I199" s="174">
        <v>0.23076923076923075</v>
      </c>
      <c r="J199" s="175">
        <v>26</v>
      </c>
      <c r="K199" s="3">
        <v>16</v>
      </c>
      <c r="L199" s="176">
        <v>0.6153846153846154</v>
      </c>
      <c r="M199" s="3">
        <f t="shared" si="16"/>
        <v>4</v>
      </c>
      <c r="N199" s="176">
        <f t="shared" si="15"/>
        <v>0.2</v>
      </c>
      <c r="O199" s="3">
        <v>10</v>
      </c>
      <c r="P199" s="176">
        <v>0.3846153846153847</v>
      </c>
      <c r="Q199" s="3">
        <v>0</v>
      </c>
      <c r="R199" s="177">
        <v>0</v>
      </c>
      <c r="S199" s="178">
        <v>26</v>
      </c>
      <c r="T199" s="3">
        <v>17</v>
      </c>
      <c r="U199" s="179">
        <v>0.6538461538461539</v>
      </c>
      <c r="V199" s="218">
        <f t="shared" si="14"/>
        <v>-1</v>
      </c>
      <c r="W199" s="179">
        <f t="shared" si="17"/>
        <v>-0.0625</v>
      </c>
      <c r="X199" s="3">
        <v>9</v>
      </c>
      <c r="Y199" s="179">
        <v>0.34615384615384615</v>
      </c>
      <c r="Z199" s="3">
        <v>0</v>
      </c>
      <c r="AA199" s="180">
        <v>0</v>
      </c>
    </row>
    <row r="200" spans="1:27" ht="15" customHeight="1">
      <c r="A200" s="336"/>
      <c r="B200" s="263">
        <v>2008</v>
      </c>
      <c r="C200" s="234">
        <v>29</v>
      </c>
      <c r="D200" s="172">
        <v>25</v>
      </c>
      <c r="E200" s="173">
        <v>0.8620689655172413</v>
      </c>
      <c r="F200" s="172">
        <v>4</v>
      </c>
      <c r="G200" s="173">
        <v>0.13793103448275862</v>
      </c>
      <c r="H200" s="172">
        <v>4</v>
      </c>
      <c r="I200" s="174">
        <v>0.13793103448275862</v>
      </c>
      <c r="J200" s="175">
        <v>29</v>
      </c>
      <c r="K200" s="3">
        <v>20</v>
      </c>
      <c r="L200" s="176">
        <v>0.6896551724137931</v>
      </c>
      <c r="M200" s="3">
        <f t="shared" si="16"/>
        <v>5</v>
      </c>
      <c r="N200" s="176">
        <f t="shared" si="15"/>
        <v>0.2</v>
      </c>
      <c r="O200" s="3">
        <v>9</v>
      </c>
      <c r="P200" s="176">
        <v>0.3103448275862069</v>
      </c>
      <c r="Q200" s="3">
        <v>0</v>
      </c>
      <c r="R200" s="177">
        <v>0</v>
      </c>
      <c r="S200" s="178">
        <v>29</v>
      </c>
      <c r="T200" s="3">
        <v>12</v>
      </c>
      <c r="U200" s="179">
        <v>0.41379310344827586</v>
      </c>
      <c r="V200" s="3">
        <f t="shared" si="14"/>
        <v>8</v>
      </c>
      <c r="W200" s="179">
        <f t="shared" si="17"/>
        <v>0.4</v>
      </c>
      <c r="X200" s="3">
        <v>17</v>
      </c>
      <c r="Y200" s="179">
        <v>0.5862068965517241</v>
      </c>
      <c r="Z200" s="3">
        <v>0</v>
      </c>
      <c r="AA200" s="180">
        <v>0</v>
      </c>
    </row>
    <row r="201" spans="1:27" ht="15" customHeight="1">
      <c r="A201" s="336"/>
      <c r="B201" s="263">
        <v>2009</v>
      </c>
      <c r="C201" s="234">
        <v>26</v>
      </c>
      <c r="D201" s="172">
        <v>24</v>
      </c>
      <c r="E201" s="173">
        <v>0.923076923076923</v>
      </c>
      <c r="F201" s="172">
        <v>2</v>
      </c>
      <c r="G201" s="173">
        <v>0.07692307692307693</v>
      </c>
      <c r="H201" s="172">
        <v>2</v>
      </c>
      <c r="I201" s="174">
        <v>0.07692307692307693</v>
      </c>
      <c r="J201" s="175">
        <v>26</v>
      </c>
      <c r="K201" s="3">
        <v>16</v>
      </c>
      <c r="L201" s="176">
        <v>0.6153846153846154</v>
      </c>
      <c r="M201" s="3">
        <f t="shared" si="16"/>
        <v>8</v>
      </c>
      <c r="N201" s="176">
        <f t="shared" si="15"/>
        <v>0.3333333333333333</v>
      </c>
      <c r="O201" s="3">
        <v>10</v>
      </c>
      <c r="P201" s="176">
        <v>0.3846153846153847</v>
      </c>
      <c r="Q201" s="3">
        <v>0</v>
      </c>
      <c r="R201" s="177">
        <v>0</v>
      </c>
      <c r="S201" s="178">
        <v>26</v>
      </c>
      <c r="T201" s="3">
        <v>12</v>
      </c>
      <c r="U201" s="179">
        <v>0.4615384615384615</v>
      </c>
      <c r="V201" s="3">
        <f t="shared" si="14"/>
        <v>4</v>
      </c>
      <c r="W201" s="179">
        <f t="shared" si="17"/>
        <v>0.25</v>
      </c>
      <c r="X201" s="3">
        <v>14</v>
      </c>
      <c r="Y201" s="179">
        <v>0.5384615384615384</v>
      </c>
      <c r="Z201" s="3">
        <v>0</v>
      </c>
      <c r="AA201" s="180">
        <v>0</v>
      </c>
    </row>
    <row r="202" spans="1:27" ht="15" customHeight="1">
      <c r="A202" s="336"/>
      <c r="B202" s="263">
        <v>2010</v>
      </c>
      <c r="C202" s="234">
        <v>30</v>
      </c>
      <c r="D202" s="172">
        <v>28</v>
      </c>
      <c r="E202" s="173">
        <v>0.9333333333333332</v>
      </c>
      <c r="F202" s="172">
        <v>2</v>
      </c>
      <c r="G202" s="173">
        <v>0.06666666666666667</v>
      </c>
      <c r="H202" s="172">
        <v>2</v>
      </c>
      <c r="I202" s="174">
        <v>0.06666666666666667</v>
      </c>
      <c r="J202" s="175">
        <v>30</v>
      </c>
      <c r="K202" s="3">
        <v>23</v>
      </c>
      <c r="L202" s="176">
        <v>0.7666666666666667</v>
      </c>
      <c r="M202" s="3">
        <f t="shared" si="16"/>
        <v>5</v>
      </c>
      <c r="N202" s="176">
        <f t="shared" si="15"/>
        <v>0.17857142857142858</v>
      </c>
      <c r="O202" s="3">
        <v>7</v>
      </c>
      <c r="P202" s="176">
        <v>0.2333333333333333</v>
      </c>
      <c r="Q202" s="3">
        <v>0</v>
      </c>
      <c r="R202" s="177">
        <v>0</v>
      </c>
      <c r="S202" s="178">
        <v>30</v>
      </c>
      <c r="T202" s="3">
        <v>21</v>
      </c>
      <c r="U202" s="179">
        <v>0.7</v>
      </c>
      <c r="V202" s="3">
        <f t="shared" si="14"/>
        <v>2</v>
      </c>
      <c r="W202" s="179">
        <f t="shared" si="17"/>
        <v>0.08695652173913043</v>
      </c>
      <c r="X202" s="3">
        <v>9</v>
      </c>
      <c r="Y202" s="179">
        <v>0.3</v>
      </c>
      <c r="Z202" s="3">
        <v>0</v>
      </c>
      <c r="AA202" s="180">
        <v>0</v>
      </c>
    </row>
    <row r="203" spans="1:27" ht="15" customHeight="1">
      <c r="A203" s="336"/>
      <c r="B203" s="263">
        <v>2011</v>
      </c>
      <c r="C203" s="234">
        <v>30</v>
      </c>
      <c r="D203" s="172">
        <v>25</v>
      </c>
      <c r="E203" s="173">
        <v>0.8333333333333335</v>
      </c>
      <c r="F203" s="172">
        <v>5</v>
      </c>
      <c r="G203" s="173">
        <v>0.16666666666666663</v>
      </c>
      <c r="H203" s="172">
        <v>5</v>
      </c>
      <c r="I203" s="174">
        <v>0.16666666666666663</v>
      </c>
      <c r="J203" s="175">
        <v>30</v>
      </c>
      <c r="K203" s="3">
        <v>20</v>
      </c>
      <c r="L203" s="176">
        <v>0.6666666666666665</v>
      </c>
      <c r="M203" s="3">
        <f t="shared" si="16"/>
        <v>5</v>
      </c>
      <c r="N203" s="176">
        <f t="shared" si="15"/>
        <v>0.2</v>
      </c>
      <c r="O203" s="3">
        <v>10</v>
      </c>
      <c r="P203" s="176">
        <v>0.33333333333333326</v>
      </c>
      <c r="Q203" s="3">
        <v>0</v>
      </c>
      <c r="R203" s="177">
        <v>0</v>
      </c>
      <c r="S203" s="178">
        <v>30</v>
      </c>
      <c r="T203" s="3">
        <v>19</v>
      </c>
      <c r="U203" s="179">
        <v>0.633</v>
      </c>
      <c r="V203" s="3">
        <f t="shared" si="14"/>
        <v>1</v>
      </c>
      <c r="W203" s="179">
        <f t="shared" si="17"/>
        <v>0.05</v>
      </c>
      <c r="X203" s="3">
        <v>11</v>
      </c>
      <c r="Y203" s="179">
        <v>0.367</v>
      </c>
      <c r="Z203" s="3">
        <v>0</v>
      </c>
      <c r="AA203" s="180">
        <v>0</v>
      </c>
    </row>
    <row r="204" spans="1:27" ht="15" customHeight="1">
      <c r="A204" s="336"/>
      <c r="B204" s="270">
        <v>2012</v>
      </c>
      <c r="C204" s="181">
        <v>27</v>
      </c>
      <c r="D204" s="182">
        <v>21</v>
      </c>
      <c r="E204" s="183">
        <v>0.7777777777777779</v>
      </c>
      <c r="F204" s="182">
        <v>6</v>
      </c>
      <c r="G204" s="183">
        <v>0.2222222222222222</v>
      </c>
      <c r="H204" s="182">
        <v>6</v>
      </c>
      <c r="I204" s="184">
        <v>0.2222222222222222</v>
      </c>
      <c r="J204" s="185">
        <v>27</v>
      </c>
      <c r="K204" s="91">
        <v>17</v>
      </c>
      <c r="L204" s="186">
        <v>0.63</v>
      </c>
      <c r="M204" s="3">
        <f t="shared" si="16"/>
        <v>4</v>
      </c>
      <c r="N204" s="186">
        <f t="shared" si="15"/>
        <v>0.19047619047619047</v>
      </c>
      <c r="O204" s="91">
        <v>10</v>
      </c>
      <c r="P204" s="186">
        <v>0.37</v>
      </c>
      <c r="Q204" s="91">
        <v>0</v>
      </c>
      <c r="R204" s="187">
        <v>0</v>
      </c>
      <c r="S204" s="188">
        <v>27</v>
      </c>
      <c r="T204" s="91"/>
      <c r="U204" s="189"/>
      <c r="V204" s="91"/>
      <c r="W204" s="189"/>
      <c r="X204" s="91"/>
      <c r="Y204" s="189"/>
      <c r="Z204" s="91">
        <v>27</v>
      </c>
      <c r="AA204" s="190">
        <v>1</v>
      </c>
    </row>
    <row r="205" spans="1:27" ht="15" customHeight="1" thickBot="1">
      <c r="A205" s="336"/>
      <c r="B205" s="270">
        <v>2013</v>
      </c>
      <c r="C205" s="246">
        <v>13</v>
      </c>
      <c r="D205" s="247">
        <v>12</v>
      </c>
      <c r="E205" s="248">
        <v>0.923</v>
      </c>
      <c r="F205" s="247"/>
      <c r="G205" s="248"/>
      <c r="H205" s="247"/>
      <c r="I205" s="249"/>
      <c r="J205" s="250"/>
      <c r="K205" s="38"/>
      <c r="L205" s="251"/>
      <c r="M205" s="38"/>
      <c r="N205" s="251"/>
      <c r="O205" s="38"/>
      <c r="P205" s="251"/>
      <c r="Q205" s="38"/>
      <c r="R205" s="252"/>
      <c r="S205" s="253"/>
      <c r="T205" s="38"/>
      <c r="U205" s="254"/>
      <c r="V205" s="38"/>
      <c r="W205" s="254"/>
      <c r="X205" s="38"/>
      <c r="Y205" s="254"/>
      <c r="Z205" s="38"/>
      <c r="AA205" s="255"/>
    </row>
    <row r="206" spans="1:27" ht="15" customHeight="1" thickBot="1" thickTop="1">
      <c r="A206" s="367" t="s">
        <v>77</v>
      </c>
      <c r="B206" s="368"/>
      <c r="C206" s="98"/>
      <c r="D206" s="99"/>
      <c r="E206" s="226">
        <f>AVERAGE(E192:E205)</f>
        <v>0.857538033311496</v>
      </c>
      <c r="F206" s="99"/>
      <c r="G206" s="226">
        <f>AVERAGE(G192:G204)</f>
        <v>0.1474975025876198</v>
      </c>
      <c r="H206" s="99"/>
      <c r="I206" s="227">
        <f>AVERAGE(I192:I204)</f>
        <v>0.1474975025876198</v>
      </c>
      <c r="J206" s="102"/>
      <c r="K206" s="103"/>
      <c r="L206" s="235">
        <f>AVERAGE(L192:L204)</f>
        <v>0.6563887331377409</v>
      </c>
      <c r="M206" s="99"/>
      <c r="N206" s="235">
        <f>AVERAGE(N192:N204)</f>
        <v>0.2303530182046806</v>
      </c>
      <c r="O206" s="99"/>
      <c r="P206" s="235">
        <f>AVERAGE(P192:P204)</f>
        <v>0.3436112668622592</v>
      </c>
      <c r="Q206" s="99"/>
      <c r="R206" s="104"/>
      <c r="S206" s="217"/>
      <c r="T206" s="99"/>
      <c r="U206" s="235">
        <f>AVERAGE(U192:U203)</f>
        <v>0.5618396791237126</v>
      </c>
      <c r="V206" s="99"/>
      <c r="W206" s="235">
        <f>AVERAGE(W192:W203)</f>
        <v>0.1452763475718281</v>
      </c>
      <c r="X206" s="99"/>
      <c r="Y206" s="235">
        <f>AVERAGE(Y192:Y203)</f>
        <v>0.4381603208762874</v>
      </c>
      <c r="Z206" s="99"/>
      <c r="AA206" s="152"/>
    </row>
    <row r="207" spans="1:27" ht="15" customHeight="1" thickBot="1" thickTop="1">
      <c r="A207" s="332" t="s">
        <v>71</v>
      </c>
      <c r="B207" s="333"/>
      <c r="C207" s="80"/>
      <c r="D207" s="74"/>
      <c r="E207" s="195">
        <f>_xlfn.STDEV.P(E192:E205)</f>
        <v>0.057534453758539876</v>
      </c>
      <c r="F207" s="74"/>
      <c r="G207" s="195">
        <f>_xlfn.STDEV.P(G192:G204)</f>
        <v>0.0566555598494408</v>
      </c>
      <c r="H207" s="74"/>
      <c r="I207" s="196">
        <f>_xlfn.STDEV.P(I192:I204)</f>
        <v>0.0566555598494408</v>
      </c>
      <c r="J207" s="73"/>
      <c r="K207" s="74"/>
      <c r="L207" s="195">
        <f>_xlfn.STDEV.P(L192:L204)</f>
        <v>0.07594770681571968</v>
      </c>
      <c r="M207" s="74"/>
      <c r="N207" s="195">
        <f>_xlfn.STDEV.P(N192:N204)</f>
        <v>0.06933801874144466</v>
      </c>
      <c r="O207" s="74"/>
      <c r="P207" s="195">
        <f>_xlfn.STDEV.P(P192:P204)</f>
        <v>0.07594770681571983</v>
      </c>
      <c r="Q207" s="74"/>
      <c r="R207" s="77"/>
      <c r="S207" s="197"/>
      <c r="T207" s="74"/>
      <c r="U207" s="195">
        <f>_xlfn.STDEV.P(U192:U203)</f>
        <v>0.10114662214067416</v>
      </c>
      <c r="V207" s="74"/>
      <c r="W207" s="195">
        <f>_xlfn.STDEV.P(W192:W203)</f>
        <v>0.13055659667873887</v>
      </c>
      <c r="X207" s="74"/>
      <c r="Y207" s="195">
        <f>_xlfn.STDEV.P(Y192:Y203)</f>
        <v>0.10114662214067477</v>
      </c>
      <c r="Z207" s="74"/>
      <c r="AA207" s="149"/>
    </row>
    <row r="208" spans="1:27" ht="15" customHeight="1" thickBot="1" thickTop="1">
      <c r="A208" s="334" t="s">
        <v>75</v>
      </c>
      <c r="B208" s="335"/>
      <c r="C208" s="60"/>
      <c r="D208" s="44"/>
      <c r="E208" s="231">
        <f>(E205-E192)/($B$18-$B$5)</f>
        <v>0.011559440559440564</v>
      </c>
      <c r="F208" s="44"/>
      <c r="G208" s="231">
        <f>SLOPE(G192:G204,$B$192:$B$204)</f>
        <v>0.0009490126731505986</v>
      </c>
      <c r="H208" s="44"/>
      <c r="I208" s="232">
        <f>SLOPE(I192:I204,$B$192:$B$204)</f>
        <v>0.0009490126731505986</v>
      </c>
      <c r="J208" s="70"/>
      <c r="K208" s="69"/>
      <c r="L208" s="231">
        <f>(L204-L192)/($B$17-$B$5)</f>
        <v>0.007045454545454549</v>
      </c>
      <c r="M208" s="69"/>
      <c r="N208" s="231">
        <f>(N204-N192)/($B$17-$B$5)</f>
        <v>-0.008636788048552757</v>
      </c>
      <c r="O208" s="69"/>
      <c r="P208" s="231">
        <f>(P204-P192)/($B$17-$B$5)</f>
        <v>-0.007045454545454545</v>
      </c>
      <c r="Q208" s="69"/>
      <c r="R208" s="71"/>
      <c r="S208" s="238"/>
      <c r="T208" s="69"/>
      <c r="U208" s="231">
        <f>(U203-U192)/($B$16-$B$5)</f>
        <v>0.0038264462809917336</v>
      </c>
      <c r="V208" s="69"/>
      <c r="W208" s="231">
        <f>(W203-W192)/($B$16-$B$5)</f>
        <v>0.012121212121212121</v>
      </c>
      <c r="X208" s="69"/>
      <c r="Y208" s="231">
        <f>(Y203-Y192)/($B$16-$B$5)</f>
        <v>-0.0038264462809917336</v>
      </c>
      <c r="Z208" s="69"/>
      <c r="AA208" s="153"/>
    </row>
    <row r="209" spans="1:27" ht="15" customHeight="1" thickTop="1">
      <c r="A209" s="346" t="s">
        <v>31</v>
      </c>
      <c r="B209" s="265" t="s">
        <v>1</v>
      </c>
      <c r="C209" s="256">
        <v>33</v>
      </c>
      <c r="D209" s="257">
        <v>28</v>
      </c>
      <c r="E209" s="258">
        <v>0.8484848484848484</v>
      </c>
      <c r="F209" s="257">
        <v>5</v>
      </c>
      <c r="G209" s="258">
        <v>0.15151515151515152</v>
      </c>
      <c r="H209" s="257">
        <v>5</v>
      </c>
      <c r="I209" s="259">
        <v>0.15151515151515152</v>
      </c>
      <c r="J209" s="240">
        <v>33</v>
      </c>
      <c r="K209" s="30">
        <v>23</v>
      </c>
      <c r="L209" s="241">
        <v>0.696969696969697</v>
      </c>
      <c r="M209" s="30">
        <f t="shared" si="16"/>
        <v>5</v>
      </c>
      <c r="N209" s="241">
        <f t="shared" si="15"/>
        <v>0.17857142857142858</v>
      </c>
      <c r="O209" s="30">
        <v>10</v>
      </c>
      <c r="P209" s="241">
        <v>0.30303030303030304</v>
      </c>
      <c r="Q209" s="30">
        <v>0</v>
      </c>
      <c r="R209" s="242">
        <v>0</v>
      </c>
      <c r="S209" s="243">
        <v>33</v>
      </c>
      <c r="T209" s="30">
        <v>21</v>
      </c>
      <c r="U209" s="244">
        <v>0.6363636363636364</v>
      </c>
      <c r="V209" s="30">
        <f t="shared" si="14"/>
        <v>2</v>
      </c>
      <c r="W209" s="244">
        <f t="shared" si="17"/>
        <v>0.08695652173913043</v>
      </c>
      <c r="X209" s="30">
        <v>12</v>
      </c>
      <c r="Y209" s="244">
        <v>0.36363636363636365</v>
      </c>
      <c r="Z209" s="30">
        <v>0</v>
      </c>
      <c r="AA209" s="245">
        <v>0</v>
      </c>
    </row>
    <row r="210" spans="1:27" ht="15" customHeight="1">
      <c r="A210" s="336"/>
      <c r="B210" s="262" t="s">
        <v>2</v>
      </c>
      <c r="C210" s="234">
        <v>43</v>
      </c>
      <c r="D210" s="172">
        <v>36</v>
      </c>
      <c r="E210" s="173">
        <v>0.8372093023255814</v>
      </c>
      <c r="F210" s="172">
        <v>7</v>
      </c>
      <c r="G210" s="173">
        <v>0.16279069767441862</v>
      </c>
      <c r="H210" s="172">
        <v>7</v>
      </c>
      <c r="I210" s="174">
        <v>0.16279069767441862</v>
      </c>
      <c r="J210" s="175">
        <v>43</v>
      </c>
      <c r="K210" s="3">
        <v>31</v>
      </c>
      <c r="L210" s="176">
        <v>0.7209302325581395</v>
      </c>
      <c r="M210" s="3">
        <f t="shared" si="16"/>
        <v>5</v>
      </c>
      <c r="N210" s="176">
        <f t="shared" si="15"/>
        <v>0.1388888888888889</v>
      </c>
      <c r="O210" s="3">
        <v>12</v>
      </c>
      <c r="P210" s="176">
        <v>0.27906976744186046</v>
      </c>
      <c r="Q210" s="3">
        <v>0</v>
      </c>
      <c r="R210" s="177">
        <v>0</v>
      </c>
      <c r="S210" s="178">
        <v>43</v>
      </c>
      <c r="T210" s="3">
        <v>29</v>
      </c>
      <c r="U210" s="179">
        <v>0.6744186046511628</v>
      </c>
      <c r="V210" s="3">
        <f t="shared" si="14"/>
        <v>2</v>
      </c>
      <c r="W210" s="179">
        <f t="shared" si="17"/>
        <v>0.06451612903225806</v>
      </c>
      <c r="X210" s="3">
        <v>14</v>
      </c>
      <c r="Y210" s="179">
        <v>0.32558139534883723</v>
      </c>
      <c r="Z210" s="3">
        <v>0</v>
      </c>
      <c r="AA210" s="180">
        <v>0</v>
      </c>
    </row>
    <row r="211" spans="1:27" ht="15" customHeight="1">
      <c r="A211" s="336"/>
      <c r="B211" s="262" t="s">
        <v>3</v>
      </c>
      <c r="C211" s="234">
        <v>41</v>
      </c>
      <c r="D211" s="172">
        <v>35</v>
      </c>
      <c r="E211" s="173">
        <v>0.8536585365853658</v>
      </c>
      <c r="F211" s="172">
        <v>6</v>
      </c>
      <c r="G211" s="173">
        <v>0.14634146341463417</v>
      </c>
      <c r="H211" s="172">
        <v>6</v>
      </c>
      <c r="I211" s="174">
        <v>0.14634146341463417</v>
      </c>
      <c r="J211" s="175">
        <v>41</v>
      </c>
      <c r="K211" s="3">
        <v>27</v>
      </c>
      <c r="L211" s="176">
        <v>0.6585365853658537</v>
      </c>
      <c r="M211" s="3">
        <f t="shared" si="16"/>
        <v>8</v>
      </c>
      <c r="N211" s="176">
        <f t="shared" si="15"/>
        <v>0.22857142857142856</v>
      </c>
      <c r="O211" s="3">
        <v>14</v>
      </c>
      <c r="P211" s="176">
        <v>0.34146341463414637</v>
      </c>
      <c r="Q211" s="3">
        <v>0</v>
      </c>
      <c r="R211" s="177">
        <v>0</v>
      </c>
      <c r="S211" s="178">
        <v>41</v>
      </c>
      <c r="T211" s="3">
        <v>23</v>
      </c>
      <c r="U211" s="179">
        <v>0.5609756097560975</v>
      </c>
      <c r="V211" s="3">
        <f t="shared" si="14"/>
        <v>4</v>
      </c>
      <c r="W211" s="179">
        <f t="shared" si="17"/>
        <v>0.14814814814814814</v>
      </c>
      <c r="X211" s="3">
        <v>18</v>
      </c>
      <c r="Y211" s="179">
        <v>0.4390243902439025</v>
      </c>
      <c r="Z211" s="3">
        <v>0</v>
      </c>
      <c r="AA211" s="180">
        <v>0</v>
      </c>
    </row>
    <row r="212" spans="1:27" ht="15" customHeight="1">
      <c r="A212" s="336"/>
      <c r="B212" s="262" t="s">
        <v>4</v>
      </c>
      <c r="C212" s="234">
        <v>42</v>
      </c>
      <c r="D212" s="172">
        <v>35</v>
      </c>
      <c r="E212" s="173">
        <v>0.8333333333333333</v>
      </c>
      <c r="F212" s="172">
        <v>7</v>
      </c>
      <c r="G212" s="173">
        <v>0.16666666666666669</v>
      </c>
      <c r="H212" s="172">
        <v>7</v>
      </c>
      <c r="I212" s="174">
        <v>0.16666666666666669</v>
      </c>
      <c r="J212" s="175">
        <v>42</v>
      </c>
      <c r="K212" s="3">
        <v>29</v>
      </c>
      <c r="L212" s="176">
        <v>0.6904761904761905</v>
      </c>
      <c r="M212" s="3">
        <f t="shared" si="16"/>
        <v>6</v>
      </c>
      <c r="N212" s="176">
        <f t="shared" si="15"/>
        <v>0.17142857142857143</v>
      </c>
      <c r="O212" s="3">
        <v>13</v>
      </c>
      <c r="P212" s="176">
        <v>0.30952380952380953</v>
      </c>
      <c r="Q212" s="3">
        <v>0</v>
      </c>
      <c r="R212" s="177">
        <v>0</v>
      </c>
      <c r="S212" s="178">
        <v>42</v>
      </c>
      <c r="T212" s="3">
        <v>29</v>
      </c>
      <c r="U212" s="179">
        <v>0.6904761904761905</v>
      </c>
      <c r="V212" s="3">
        <f t="shared" si="14"/>
        <v>0</v>
      </c>
      <c r="W212" s="179">
        <f t="shared" si="17"/>
        <v>0</v>
      </c>
      <c r="X212" s="3">
        <v>13</v>
      </c>
      <c r="Y212" s="179">
        <v>0.30952380952380953</v>
      </c>
      <c r="Z212" s="3">
        <v>0</v>
      </c>
      <c r="AA212" s="180">
        <v>0</v>
      </c>
    </row>
    <row r="213" spans="1:27" ht="15" customHeight="1">
      <c r="A213" s="336"/>
      <c r="B213" s="262" t="s">
        <v>5</v>
      </c>
      <c r="C213" s="234">
        <v>56</v>
      </c>
      <c r="D213" s="172">
        <v>46</v>
      </c>
      <c r="E213" s="173">
        <v>0.8214285714285714</v>
      </c>
      <c r="F213" s="172">
        <v>10</v>
      </c>
      <c r="G213" s="173">
        <v>0.17857142857142858</v>
      </c>
      <c r="H213" s="172">
        <v>10</v>
      </c>
      <c r="I213" s="174">
        <v>0.17857142857142858</v>
      </c>
      <c r="J213" s="175">
        <v>56</v>
      </c>
      <c r="K213" s="3">
        <v>38</v>
      </c>
      <c r="L213" s="176">
        <v>0.6785714285714286</v>
      </c>
      <c r="M213" s="3">
        <f t="shared" si="16"/>
        <v>8</v>
      </c>
      <c r="N213" s="176">
        <f t="shared" si="15"/>
        <v>0.17391304347826086</v>
      </c>
      <c r="O213" s="3">
        <v>18</v>
      </c>
      <c r="P213" s="176">
        <v>0.32142857142857145</v>
      </c>
      <c r="Q213" s="3">
        <v>0</v>
      </c>
      <c r="R213" s="177">
        <v>0</v>
      </c>
      <c r="S213" s="178">
        <v>56</v>
      </c>
      <c r="T213" s="3">
        <v>31</v>
      </c>
      <c r="U213" s="179">
        <v>0.5535714285714285</v>
      </c>
      <c r="V213" s="3">
        <f t="shared" si="14"/>
        <v>7</v>
      </c>
      <c r="W213" s="179">
        <f t="shared" si="17"/>
        <v>0.18421052631578946</v>
      </c>
      <c r="X213" s="3">
        <v>25</v>
      </c>
      <c r="Y213" s="179">
        <v>0.44642857142857145</v>
      </c>
      <c r="Z213" s="3">
        <v>0</v>
      </c>
      <c r="AA213" s="180">
        <v>0</v>
      </c>
    </row>
    <row r="214" spans="1:27" ht="15" customHeight="1">
      <c r="A214" s="336"/>
      <c r="B214" s="262" t="s">
        <v>6</v>
      </c>
      <c r="C214" s="234">
        <v>41</v>
      </c>
      <c r="D214" s="172">
        <v>30</v>
      </c>
      <c r="E214" s="173">
        <v>0.7317073170731707</v>
      </c>
      <c r="F214" s="172">
        <v>11</v>
      </c>
      <c r="G214" s="173">
        <v>0.2682926829268293</v>
      </c>
      <c r="H214" s="172">
        <v>11</v>
      </c>
      <c r="I214" s="174">
        <v>0.2682926829268293</v>
      </c>
      <c r="J214" s="175">
        <v>41</v>
      </c>
      <c r="K214" s="3">
        <v>34</v>
      </c>
      <c r="L214" s="176">
        <v>0.8292682926829268</v>
      </c>
      <c r="M214" s="218">
        <f t="shared" si="16"/>
        <v>-4</v>
      </c>
      <c r="N214" s="176">
        <f t="shared" si="15"/>
        <v>-0.13333333333333333</v>
      </c>
      <c r="O214" s="3">
        <v>7</v>
      </c>
      <c r="P214" s="176">
        <v>0.17073170731707318</v>
      </c>
      <c r="Q214" s="3">
        <v>0</v>
      </c>
      <c r="R214" s="177">
        <v>0</v>
      </c>
      <c r="S214" s="178">
        <v>41</v>
      </c>
      <c r="T214" s="3">
        <v>27</v>
      </c>
      <c r="U214" s="179">
        <v>0.6585365853658537</v>
      </c>
      <c r="V214" s="3">
        <f t="shared" si="14"/>
        <v>7</v>
      </c>
      <c r="W214" s="179">
        <f t="shared" si="17"/>
        <v>0.20588235294117646</v>
      </c>
      <c r="X214" s="3">
        <v>14</v>
      </c>
      <c r="Y214" s="179">
        <v>0.34146341463414637</v>
      </c>
      <c r="Z214" s="3">
        <v>0</v>
      </c>
      <c r="AA214" s="180">
        <v>0</v>
      </c>
    </row>
    <row r="215" spans="1:27" ht="15" customHeight="1">
      <c r="A215" s="336"/>
      <c r="B215" s="262" t="s">
        <v>7</v>
      </c>
      <c r="C215" s="234">
        <v>40</v>
      </c>
      <c r="D215" s="172">
        <v>34</v>
      </c>
      <c r="E215" s="173">
        <v>0.85</v>
      </c>
      <c r="F215" s="172">
        <v>6</v>
      </c>
      <c r="G215" s="173">
        <v>0.15</v>
      </c>
      <c r="H215" s="172">
        <v>6</v>
      </c>
      <c r="I215" s="174">
        <v>0.15</v>
      </c>
      <c r="J215" s="175">
        <v>40</v>
      </c>
      <c r="K215" s="3">
        <v>26</v>
      </c>
      <c r="L215" s="176">
        <v>0.65</v>
      </c>
      <c r="M215" s="3">
        <f t="shared" si="16"/>
        <v>8</v>
      </c>
      <c r="N215" s="176">
        <f t="shared" si="15"/>
        <v>0.23529411764705882</v>
      </c>
      <c r="O215" s="3">
        <v>14</v>
      </c>
      <c r="P215" s="176">
        <v>0.35</v>
      </c>
      <c r="Q215" s="3">
        <v>0</v>
      </c>
      <c r="R215" s="177">
        <v>0</v>
      </c>
      <c r="S215" s="178">
        <v>40</v>
      </c>
      <c r="T215" s="3">
        <v>23</v>
      </c>
      <c r="U215" s="179">
        <v>0.575</v>
      </c>
      <c r="V215" s="3">
        <f t="shared" si="14"/>
        <v>3</v>
      </c>
      <c r="W215" s="179">
        <f t="shared" si="17"/>
        <v>0.11538461538461539</v>
      </c>
      <c r="X215" s="3">
        <v>17</v>
      </c>
      <c r="Y215" s="179">
        <v>0.425</v>
      </c>
      <c r="Z215" s="3">
        <v>0</v>
      </c>
      <c r="AA215" s="180">
        <v>0</v>
      </c>
    </row>
    <row r="216" spans="1:27" ht="15" customHeight="1">
      <c r="A216" s="336"/>
      <c r="B216" s="263">
        <v>2007</v>
      </c>
      <c r="C216" s="234">
        <v>33</v>
      </c>
      <c r="D216" s="172">
        <v>29</v>
      </c>
      <c r="E216" s="173">
        <v>0.8787878787878788</v>
      </c>
      <c r="F216" s="172">
        <v>4</v>
      </c>
      <c r="G216" s="173">
        <v>0.12121212121212122</v>
      </c>
      <c r="H216" s="172">
        <v>4</v>
      </c>
      <c r="I216" s="174">
        <v>0.12121212121212122</v>
      </c>
      <c r="J216" s="175">
        <v>33</v>
      </c>
      <c r="K216" s="3">
        <v>25</v>
      </c>
      <c r="L216" s="176">
        <v>0.7575757575757575</v>
      </c>
      <c r="M216" s="3">
        <f t="shared" si="16"/>
        <v>4</v>
      </c>
      <c r="N216" s="176">
        <f t="shared" si="15"/>
        <v>0.13793103448275862</v>
      </c>
      <c r="O216" s="3">
        <v>8</v>
      </c>
      <c r="P216" s="176">
        <v>0.24242424242424243</v>
      </c>
      <c r="Q216" s="3">
        <v>0</v>
      </c>
      <c r="R216" s="177">
        <v>0</v>
      </c>
      <c r="S216" s="178">
        <v>33</v>
      </c>
      <c r="T216" s="3">
        <v>22</v>
      </c>
      <c r="U216" s="179">
        <v>0.6666666666666665</v>
      </c>
      <c r="V216" s="3">
        <f t="shared" si="14"/>
        <v>3</v>
      </c>
      <c r="W216" s="179">
        <f t="shared" si="17"/>
        <v>0.12</v>
      </c>
      <c r="X216" s="3">
        <v>11</v>
      </c>
      <c r="Y216" s="179">
        <v>0.33333333333333326</v>
      </c>
      <c r="Z216" s="3">
        <v>0</v>
      </c>
      <c r="AA216" s="180">
        <v>0</v>
      </c>
    </row>
    <row r="217" spans="1:27" ht="15" customHeight="1">
      <c r="A217" s="336"/>
      <c r="B217" s="263">
        <v>2008</v>
      </c>
      <c r="C217" s="234">
        <v>22</v>
      </c>
      <c r="D217" s="172">
        <v>21</v>
      </c>
      <c r="E217" s="173">
        <v>0.9545454545454546</v>
      </c>
      <c r="F217" s="172">
        <v>1</v>
      </c>
      <c r="G217" s="173">
        <v>0.045454545454545456</v>
      </c>
      <c r="H217" s="172">
        <v>1</v>
      </c>
      <c r="I217" s="174">
        <v>0.045454545454545456</v>
      </c>
      <c r="J217" s="175">
        <v>22</v>
      </c>
      <c r="K217" s="3">
        <v>16</v>
      </c>
      <c r="L217" s="176">
        <v>0.7272727272727273</v>
      </c>
      <c r="M217" s="3">
        <f t="shared" si="16"/>
        <v>5</v>
      </c>
      <c r="N217" s="176">
        <f t="shared" si="15"/>
        <v>0.23809523809523808</v>
      </c>
      <c r="O217" s="3">
        <v>6</v>
      </c>
      <c r="P217" s="176">
        <v>0.2727272727272727</v>
      </c>
      <c r="Q217" s="3">
        <v>0</v>
      </c>
      <c r="R217" s="177">
        <v>0</v>
      </c>
      <c r="S217" s="178">
        <v>22</v>
      </c>
      <c r="T217" s="3">
        <v>12</v>
      </c>
      <c r="U217" s="179">
        <v>0.5454545454545454</v>
      </c>
      <c r="V217" s="3">
        <f t="shared" si="14"/>
        <v>4</v>
      </c>
      <c r="W217" s="179">
        <f t="shared" si="17"/>
        <v>0.25</v>
      </c>
      <c r="X217" s="3">
        <v>10</v>
      </c>
      <c r="Y217" s="179">
        <v>0.45454545454545453</v>
      </c>
      <c r="Z217" s="3">
        <v>0</v>
      </c>
      <c r="AA217" s="180">
        <v>0</v>
      </c>
    </row>
    <row r="218" spans="1:27" ht="15" customHeight="1">
      <c r="A218" s="336"/>
      <c r="B218" s="263">
        <v>2009</v>
      </c>
      <c r="C218" s="234">
        <v>29</v>
      </c>
      <c r="D218" s="172">
        <v>23</v>
      </c>
      <c r="E218" s="173">
        <v>0.7931034482758621</v>
      </c>
      <c r="F218" s="172">
        <v>6</v>
      </c>
      <c r="G218" s="173">
        <v>0.20689655172413793</v>
      </c>
      <c r="H218" s="172">
        <v>6</v>
      </c>
      <c r="I218" s="174">
        <v>0.20689655172413793</v>
      </c>
      <c r="J218" s="175">
        <v>29</v>
      </c>
      <c r="K218" s="3">
        <v>16</v>
      </c>
      <c r="L218" s="176">
        <v>0.5517241379310345</v>
      </c>
      <c r="M218" s="3">
        <f t="shared" si="16"/>
        <v>7</v>
      </c>
      <c r="N218" s="176">
        <f t="shared" si="15"/>
        <v>0.30434782608695654</v>
      </c>
      <c r="O218" s="3">
        <v>13</v>
      </c>
      <c r="P218" s="176">
        <v>0.4482758620689655</v>
      </c>
      <c r="Q218" s="3">
        <v>0</v>
      </c>
      <c r="R218" s="177">
        <v>0</v>
      </c>
      <c r="S218" s="178">
        <v>29</v>
      </c>
      <c r="T218" s="3">
        <v>13</v>
      </c>
      <c r="U218" s="179">
        <v>0.4482758620689655</v>
      </c>
      <c r="V218" s="3">
        <f t="shared" si="14"/>
        <v>3</v>
      </c>
      <c r="W218" s="179">
        <f t="shared" si="17"/>
        <v>0.1875</v>
      </c>
      <c r="X218" s="3">
        <v>16</v>
      </c>
      <c r="Y218" s="179">
        <v>0.5517241379310345</v>
      </c>
      <c r="Z218" s="3">
        <v>0</v>
      </c>
      <c r="AA218" s="180">
        <v>0</v>
      </c>
    </row>
    <row r="219" spans="1:27" ht="15" customHeight="1">
      <c r="A219" s="336"/>
      <c r="B219" s="263">
        <v>2010</v>
      </c>
      <c r="C219" s="234">
        <v>39</v>
      </c>
      <c r="D219" s="172">
        <v>31</v>
      </c>
      <c r="E219" s="173">
        <v>0.7948717948717949</v>
      </c>
      <c r="F219" s="172">
        <v>8</v>
      </c>
      <c r="G219" s="173">
        <v>0.20512820512820512</v>
      </c>
      <c r="H219" s="172">
        <v>8</v>
      </c>
      <c r="I219" s="174">
        <v>0.20512820512820512</v>
      </c>
      <c r="J219" s="175">
        <v>39</v>
      </c>
      <c r="K219" s="3">
        <v>27</v>
      </c>
      <c r="L219" s="176">
        <v>0.6923076923076923</v>
      </c>
      <c r="M219" s="3">
        <f t="shared" si="16"/>
        <v>4</v>
      </c>
      <c r="N219" s="176">
        <f t="shared" si="15"/>
        <v>0.12903225806451613</v>
      </c>
      <c r="O219" s="3">
        <v>12</v>
      </c>
      <c r="P219" s="176">
        <v>0.3076923076923077</v>
      </c>
      <c r="Q219" s="3">
        <v>0</v>
      </c>
      <c r="R219" s="177">
        <v>0</v>
      </c>
      <c r="S219" s="178">
        <v>39</v>
      </c>
      <c r="T219" s="3">
        <v>25</v>
      </c>
      <c r="U219" s="179">
        <v>0.641025641025641</v>
      </c>
      <c r="V219" s="3">
        <f t="shared" si="14"/>
        <v>2</v>
      </c>
      <c r="W219" s="179">
        <f t="shared" si="17"/>
        <v>0.07407407407407407</v>
      </c>
      <c r="X219" s="3">
        <v>14</v>
      </c>
      <c r="Y219" s="179">
        <v>0.358974358974359</v>
      </c>
      <c r="Z219" s="3">
        <v>0</v>
      </c>
      <c r="AA219" s="180">
        <v>0</v>
      </c>
    </row>
    <row r="220" spans="1:27" ht="15" customHeight="1">
      <c r="A220" s="336"/>
      <c r="B220" s="263">
        <v>2011</v>
      </c>
      <c r="C220" s="234">
        <v>26</v>
      </c>
      <c r="D220" s="172">
        <v>20</v>
      </c>
      <c r="E220" s="173">
        <v>0.7692307692307694</v>
      </c>
      <c r="F220" s="172">
        <v>6</v>
      </c>
      <c r="G220" s="173">
        <v>0.23076923076923075</v>
      </c>
      <c r="H220" s="172">
        <v>6</v>
      </c>
      <c r="I220" s="174">
        <v>0.23076923076923075</v>
      </c>
      <c r="J220" s="175">
        <v>26</v>
      </c>
      <c r="K220" s="3">
        <v>18</v>
      </c>
      <c r="L220" s="176">
        <v>0.6923076923076923</v>
      </c>
      <c r="M220" s="3">
        <f t="shared" si="16"/>
        <v>2</v>
      </c>
      <c r="N220" s="176">
        <f t="shared" si="15"/>
        <v>0.1</v>
      </c>
      <c r="O220" s="3">
        <v>8</v>
      </c>
      <c r="P220" s="176">
        <v>0.3076923076923077</v>
      </c>
      <c r="Q220" s="3">
        <v>0</v>
      </c>
      <c r="R220" s="177">
        <v>0</v>
      </c>
      <c r="S220" s="178">
        <v>26</v>
      </c>
      <c r="T220" s="3">
        <v>18</v>
      </c>
      <c r="U220" s="179">
        <v>0.692</v>
      </c>
      <c r="V220" s="3">
        <f t="shared" si="14"/>
        <v>0</v>
      </c>
      <c r="W220" s="179">
        <f t="shared" si="17"/>
        <v>0</v>
      </c>
      <c r="X220" s="3">
        <v>8</v>
      </c>
      <c r="Y220" s="179">
        <v>0.308</v>
      </c>
      <c r="Z220" s="3">
        <v>0</v>
      </c>
      <c r="AA220" s="180">
        <v>0</v>
      </c>
    </row>
    <row r="221" spans="1:27" ht="15.75" customHeight="1">
      <c r="A221" s="336"/>
      <c r="B221" s="270">
        <v>2012</v>
      </c>
      <c r="C221" s="181">
        <v>29</v>
      </c>
      <c r="D221" s="182">
        <v>24</v>
      </c>
      <c r="E221" s="183">
        <v>0.8275862068965517</v>
      </c>
      <c r="F221" s="182">
        <v>5</v>
      </c>
      <c r="G221" s="183">
        <v>0.1724137931034483</v>
      </c>
      <c r="H221" s="182">
        <v>5</v>
      </c>
      <c r="I221" s="184">
        <v>0.1724137931034483</v>
      </c>
      <c r="J221" s="185">
        <v>29</v>
      </c>
      <c r="K221" s="91">
        <v>22</v>
      </c>
      <c r="L221" s="186">
        <v>0.759</v>
      </c>
      <c r="M221" s="3">
        <f t="shared" si="16"/>
        <v>2</v>
      </c>
      <c r="N221" s="186">
        <f t="shared" si="15"/>
        <v>0.08333333333333333</v>
      </c>
      <c r="O221" s="91">
        <v>7</v>
      </c>
      <c r="P221" s="186">
        <v>0.241</v>
      </c>
      <c r="Q221" s="91">
        <v>0</v>
      </c>
      <c r="R221" s="186">
        <v>0</v>
      </c>
      <c r="S221" s="188">
        <v>29</v>
      </c>
      <c r="T221" s="91"/>
      <c r="U221" s="189"/>
      <c r="V221" s="91"/>
      <c r="W221" s="189"/>
      <c r="X221" s="91"/>
      <c r="Y221" s="189"/>
      <c r="Z221" s="91">
        <v>29</v>
      </c>
      <c r="AA221" s="190">
        <v>1</v>
      </c>
    </row>
    <row r="222" spans="1:27" ht="15.75" thickBot="1">
      <c r="A222" s="337"/>
      <c r="B222" s="264">
        <v>2013</v>
      </c>
      <c r="C222" s="246">
        <v>32</v>
      </c>
      <c r="D222" s="247">
        <v>27</v>
      </c>
      <c r="E222" s="248">
        <v>0.844</v>
      </c>
      <c r="F222" s="247"/>
      <c r="G222" s="248"/>
      <c r="H222" s="247"/>
      <c r="I222" s="249"/>
      <c r="J222" s="250"/>
      <c r="K222" s="38"/>
      <c r="L222" s="251"/>
      <c r="M222" s="38"/>
      <c r="N222" s="251"/>
      <c r="O222" s="38"/>
      <c r="P222" s="251"/>
      <c r="Q222" s="38"/>
      <c r="R222" s="252"/>
      <c r="S222" s="253"/>
      <c r="T222" s="38"/>
      <c r="U222" s="254"/>
      <c r="V222" s="38"/>
      <c r="W222" s="254"/>
      <c r="X222" s="38"/>
      <c r="Y222" s="254"/>
      <c r="Z222" s="38"/>
      <c r="AA222" s="255"/>
    </row>
    <row r="223" spans="1:27" ht="15" customHeight="1" thickBot="1" thickTop="1">
      <c r="A223" s="367" t="s">
        <v>77</v>
      </c>
      <c r="B223" s="368"/>
      <c r="C223" s="98"/>
      <c r="D223" s="99"/>
      <c r="E223" s="226">
        <f>AVERAGE(E209:E222)</f>
        <v>0.8312819615599415</v>
      </c>
      <c r="F223" s="99"/>
      <c r="G223" s="226">
        <f>AVERAGE(G209:G221)</f>
        <v>0.16969634908929365</v>
      </c>
      <c r="H223" s="99"/>
      <c r="I223" s="227">
        <f>AVERAGE(I209:I221)</f>
        <v>0.16969634908929365</v>
      </c>
      <c r="J223" s="102"/>
      <c r="K223" s="103"/>
      <c r="L223" s="235">
        <f>AVERAGE(L209:L221)</f>
        <v>0.7003800333860878</v>
      </c>
      <c r="M223" s="99"/>
      <c r="N223" s="235">
        <f>AVERAGE(N209:N221)</f>
        <v>0.15277491040885433</v>
      </c>
      <c r="O223" s="99"/>
      <c r="P223" s="235">
        <f>AVERAGE(P209:P221)</f>
        <v>0.2996199666139122</v>
      </c>
      <c r="Q223" s="99"/>
      <c r="R223" s="104"/>
      <c r="S223" s="217"/>
      <c r="T223" s="99"/>
      <c r="U223" s="235">
        <f>AVERAGE(U209:U220)</f>
        <v>0.6118970642000156</v>
      </c>
      <c r="V223" s="99"/>
      <c r="W223" s="235">
        <f>AVERAGE(W209:W220)</f>
        <v>0.11972269730293265</v>
      </c>
      <c r="X223" s="99"/>
      <c r="Y223" s="235">
        <f>AVERAGE(Y209:Y220)</f>
        <v>0.3881029357999843</v>
      </c>
      <c r="Z223" s="99"/>
      <c r="AA223" s="152"/>
    </row>
    <row r="224" spans="1:27" ht="15" customHeight="1" thickBot="1" thickTop="1">
      <c r="A224" s="332" t="s">
        <v>71</v>
      </c>
      <c r="B224" s="333"/>
      <c r="C224" s="80"/>
      <c r="D224" s="74"/>
      <c r="E224" s="195">
        <f>_xlfn.STDEV.P(E209:E222)</f>
        <v>0.050326302105914426</v>
      </c>
      <c r="F224" s="74"/>
      <c r="G224" s="195">
        <f>_xlfn.STDEV.P(G209:G221)</f>
        <v>0.05209763236682474</v>
      </c>
      <c r="H224" s="74"/>
      <c r="I224" s="196">
        <f>_xlfn.STDEV.P(I209:I221)</f>
        <v>0.05209763236682474</v>
      </c>
      <c r="J224" s="73"/>
      <c r="K224" s="74"/>
      <c r="L224" s="195">
        <f>_xlfn.STDEV.P(L209:L221)</f>
        <v>0.06298266958823949</v>
      </c>
      <c r="M224" s="74"/>
      <c r="N224" s="195">
        <f>_xlfn.STDEV.P(N209:N221)</f>
        <v>0.10179572517094382</v>
      </c>
      <c r="O224" s="74"/>
      <c r="P224" s="195">
        <f>_xlfn.STDEV.P(P209:P221)</f>
        <v>0.06298266958823984</v>
      </c>
      <c r="Q224" s="74"/>
      <c r="R224" s="77"/>
      <c r="S224" s="197"/>
      <c r="T224" s="74"/>
      <c r="U224" s="195">
        <f>_xlfn.STDEV.P(U209:U220)</f>
        <v>0.07168502725205882</v>
      </c>
      <c r="V224" s="74"/>
      <c r="W224" s="195">
        <f>_xlfn.STDEV.P(W209:W220)</f>
        <v>0.07574476855403238</v>
      </c>
      <c r="X224" s="74"/>
      <c r="Y224" s="195">
        <f>_xlfn.STDEV.P(Y209:Y220)</f>
        <v>0.07168502725205882</v>
      </c>
      <c r="Z224" s="74"/>
      <c r="AA224" s="149"/>
    </row>
    <row r="225" spans="1:27" ht="15" customHeight="1" thickBot="1" thickTop="1">
      <c r="A225" s="363" t="s">
        <v>75</v>
      </c>
      <c r="B225" s="364"/>
      <c r="C225" s="60"/>
      <c r="D225" s="44"/>
      <c r="E225" s="231">
        <f>(E222-E209)/($B$18-$B$5)</f>
        <v>-0.00034498834498834037</v>
      </c>
      <c r="F225" s="44"/>
      <c r="G225" s="231">
        <f>SLOPE(G209:G221,$B$209:$B$221)</f>
        <v>0.023148116251564526</v>
      </c>
      <c r="H225" s="44"/>
      <c r="I225" s="232">
        <f>SLOPE(I209:I221,$B$209:$B$221)</f>
        <v>0.023148116251564526</v>
      </c>
      <c r="J225" s="142"/>
      <c r="K225" s="84"/>
      <c r="L225" s="231">
        <f>(L221-L209)/($B$17-$B$5)</f>
        <v>0.005169191919191916</v>
      </c>
      <c r="M225" s="84"/>
      <c r="N225" s="231">
        <f>(N221-N209)/($B$17-$B$5)</f>
        <v>-0.007936507936507938</v>
      </c>
      <c r="O225" s="84"/>
      <c r="P225" s="231">
        <f>(P221-P209)/($B$17-$B$5)</f>
        <v>-0.0051691919191919206</v>
      </c>
      <c r="Q225" s="84"/>
      <c r="R225" s="143"/>
      <c r="S225" s="261"/>
      <c r="T225" s="84"/>
      <c r="U225" s="231">
        <f>(U220-U209)/($B$16-$B$5)</f>
        <v>0.0050578512396694175</v>
      </c>
      <c r="V225" s="84"/>
      <c r="W225" s="231">
        <f>(W220-W209)/($B$16-$B$5)</f>
        <v>-0.007905138339920948</v>
      </c>
      <c r="X225" s="84"/>
      <c r="Y225" s="231">
        <f>(Y220-Y209)/($B$16-$B$5)</f>
        <v>-0.005057851239669423</v>
      </c>
      <c r="Z225" s="84"/>
      <c r="AA225" s="150"/>
    </row>
    <row r="226" ht="15.75" thickTop="1">
      <c r="A226" s="7" t="s">
        <v>76</v>
      </c>
    </row>
  </sheetData>
  <sheetProtection/>
  <mergeCells count="68">
    <mergeCell ref="H4:I4"/>
    <mergeCell ref="A89:B89"/>
    <mergeCell ref="A104:B104"/>
    <mergeCell ref="M4:N4"/>
    <mergeCell ref="A1:AA1"/>
    <mergeCell ref="V4:W4"/>
    <mergeCell ref="B3:B4"/>
    <mergeCell ref="C3:I3"/>
    <mergeCell ref="J3:R3"/>
    <mergeCell ref="S3:AA3"/>
    <mergeCell ref="D4:E4"/>
    <mergeCell ref="A55:B55"/>
    <mergeCell ref="A70:B70"/>
    <mergeCell ref="A71:B71"/>
    <mergeCell ref="A72:B72"/>
    <mergeCell ref="A87:B87"/>
    <mergeCell ref="A53:B53"/>
    <mergeCell ref="A88:B88"/>
    <mergeCell ref="A19:B19"/>
    <mergeCell ref="A20:B20"/>
    <mergeCell ref="A21:B21"/>
    <mergeCell ref="A54:B54"/>
    <mergeCell ref="F4:G4"/>
    <mergeCell ref="A3:A18"/>
    <mergeCell ref="A36:B36"/>
    <mergeCell ref="A37:B37"/>
    <mergeCell ref="A38:B38"/>
    <mergeCell ref="Z4:AA4"/>
    <mergeCell ref="K4:L4"/>
    <mergeCell ref="O4:P4"/>
    <mergeCell ref="Q4:R4"/>
    <mergeCell ref="T4:U4"/>
    <mergeCell ref="X4:Y4"/>
    <mergeCell ref="A141:A154"/>
    <mergeCell ref="A139:B139"/>
    <mergeCell ref="A140:B140"/>
    <mergeCell ref="A155:B155"/>
    <mergeCell ref="A156:B156"/>
    <mergeCell ref="A22:A35"/>
    <mergeCell ref="A39:A52"/>
    <mergeCell ref="A56:A69"/>
    <mergeCell ref="A73:A86"/>
    <mergeCell ref="A90:A103"/>
    <mergeCell ref="A105:B105"/>
    <mergeCell ref="A106:B106"/>
    <mergeCell ref="A121:B121"/>
    <mergeCell ref="A122:B122"/>
    <mergeCell ref="A123:B123"/>
    <mergeCell ref="A138:B138"/>
    <mergeCell ref="A124:A137"/>
    <mergeCell ref="A107:A120"/>
    <mergeCell ref="A157:B157"/>
    <mergeCell ref="A172:B172"/>
    <mergeCell ref="A173:B173"/>
    <mergeCell ref="A174:B174"/>
    <mergeCell ref="A189:B189"/>
    <mergeCell ref="A190:B190"/>
    <mergeCell ref="A175:A188"/>
    <mergeCell ref="A158:A171"/>
    <mergeCell ref="A225:B225"/>
    <mergeCell ref="A191:B191"/>
    <mergeCell ref="A206:B206"/>
    <mergeCell ref="A207:B207"/>
    <mergeCell ref="A208:B208"/>
    <mergeCell ref="A223:B223"/>
    <mergeCell ref="A224:B224"/>
    <mergeCell ref="A209:A222"/>
    <mergeCell ref="A192:A205"/>
  </mergeCells>
  <printOptions/>
  <pageMargins left="0.7" right="0.7" top="0.75" bottom="0.75" header="0.3" footer="0.3"/>
  <pageSetup horizontalDpi="600" verticalDpi="600" orientation="landscape" paperSize="17" scale="50" r:id="rId1"/>
  <rowBreaks count="3" manualBreakCount="3">
    <brk id="72" max="26" man="1"/>
    <brk id="140" max="26" man="1"/>
    <brk id="208" max="26" man="1"/>
  </rowBreaks>
  <ignoredErrors>
    <ignoredError sqref="B5:B11 B22:B28 B39:B45 B56:B62 B73:B79 B90:B96 B107:B113 B124:B130 B141:B147 B158:B164 B175:B181 B192:B198 B209:B2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288"/>
  <sheetViews>
    <sheetView showGridLines="0" zoomScalePageLayoutView="0" workbookViewId="0" topLeftCell="A1">
      <selection activeCell="B2" sqref="B1:B16384"/>
    </sheetView>
  </sheetViews>
  <sheetFormatPr defaultColWidth="9.140625" defaultRowHeight="12.75"/>
  <cols>
    <col min="1" max="1" width="30.7109375" style="2" customWidth="1"/>
    <col min="2" max="2" width="10.7109375" style="271" customWidth="1"/>
    <col min="3" max="3" width="6.7109375" style="1" customWidth="1"/>
    <col min="4" max="9" width="10.7109375" style="1" customWidth="1"/>
    <col min="10" max="10" width="6.7109375" style="1" customWidth="1"/>
    <col min="11" max="18" width="10.7109375" style="1" customWidth="1"/>
    <col min="19" max="19" width="6.7109375" style="1" customWidth="1"/>
    <col min="20" max="27" width="10.7109375" style="1" customWidth="1"/>
    <col min="28" max="16384" width="9.140625" style="1" customWidth="1"/>
  </cols>
  <sheetData>
    <row r="1" spans="1:27" ht="60" customHeight="1">
      <c r="A1" s="316" t="s">
        <v>86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s="66" customFormat="1" ht="19.5" customHeight="1" thickBot="1">
      <c r="A2" s="8"/>
      <c r="B2" s="28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2" customFormat="1" ht="39.75" customHeight="1" thickTop="1">
      <c r="A3" s="346" t="s">
        <v>0</v>
      </c>
      <c r="B3" s="370" t="s">
        <v>73</v>
      </c>
      <c r="C3" s="384" t="s">
        <v>61</v>
      </c>
      <c r="D3" s="385"/>
      <c r="E3" s="385"/>
      <c r="F3" s="385"/>
      <c r="G3" s="385"/>
      <c r="H3" s="385"/>
      <c r="I3" s="386"/>
      <c r="J3" s="377" t="s">
        <v>62</v>
      </c>
      <c r="K3" s="378"/>
      <c r="L3" s="378"/>
      <c r="M3" s="378"/>
      <c r="N3" s="378"/>
      <c r="O3" s="378"/>
      <c r="P3" s="378"/>
      <c r="Q3" s="378"/>
      <c r="R3" s="379"/>
      <c r="S3" s="380" t="s">
        <v>63</v>
      </c>
      <c r="T3" s="381"/>
      <c r="U3" s="381"/>
      <c r="V3" s="381"/>
      <c r="W3" s="381"/>
      <c r="X3" s="381"/>
      <c r="Y3" s="381"/>
      <c r="Z3" s="381"/>
      <c r="AA3" s="382"/>
    </row>
    <row r="4" spans="1:27" s="2" customFormat="1" ht="30" customHeight="1">
      <c r="A4" s="336"/>
      <c r="B4" s="371"/>
      <c r="C4" s="59" t="s">
        <v>0</v>
      </c>
      <c r="D4" s="313" t="s">
        <v>64</v>
      </c>
      <c r="E4" s="314"/>
      <c r="F4" s="305" t="s">
        <v>70</v>
      </c>
      <c r="G4" s="309"/>
      <c r="H4" s="313" t="s">
        <v>65</v>
      </c>
      <c r="I4" s="315"/>
      <c r="J4" s="47" t="s">
        <v>0</v>
      </c>
      <c r="K4" s="310" t="s">
        <v>64</v>
      </c>
      <c r="L4" s="311"/>
      <c r="M4" s="305" t="s">
        <v>70</v>
      </c>
      <c r="N4" s="309"/>
      <c r="O4" s="310" t="s">
        <v>69</v>
      </c>
      <c r="P4" s="311"/>
      <c r="Q4" s="305" t="s">
        <v>66</v>
      </c>
      <c r="R4" s="312"/>
      <c r="S4" s="47" t="s">
        <v>0</v>
      </c>
      <c r="T4" s="307" t="s">
        <v>64</v>
      </c>
      <c r="U4" s="308"/>
      <c r="V4" s="305" t="s">
        <v>70</v>
      </c>
      <c r="W4" s="309"/>
      <c r="X4" s="307" t="s">
        <v>69</v>
      </c>
      <c r="Y4" s="308"/>
      <c r="Z4" s="305" t="s">
        <v>66</v>
      </c>
      <c r="AA4" s="383"/>
    </row>
    <row r="5" spans="1:27" ht="15" customHeight="1">
      <c r="A5" s="336"/>
      <c r="B5" s="272" t="s">
        <v>1</v>
      </c>
      <c r="C5" s="123">
        <v>359</v>
      </c>
      <c r="D5" s="10">
        <v>291</v>
      </c>
      <c r="E5" s="9">
        <v>0.8105849582172702</v>
      </c>
      <c r="F5" s="10">
        <v>68</v>
      </c>
      <c r="G5" s="9">
        <v>0.18941504178272983</v>
      </c>
      <c r="H5" s="10">
        <v>68</v>
      </c>
      <c r="I5" s="17">
        <v>0.18941504178272983</v>
      </c>
      <c r="J5" s="13">
        <v>359</v>
      </c>
      <c r="K5" s="10">
        <v>235</v>
      </c>
      <c r="L5" s="11">
        <v>0.6545961002785515</v>
      </c>
      <c r="M5" s="10">
        <f>D5-K5</f>
        <v>56</v>
      </c>
      <c r="N5" s="11">
        <f>M5/D5</f>
        <v>0.19243986254295534</v>
      </c>
      <c r="O5" s="10">
        <v>124</v>
      </c>
      <c r="P5" s="11">
        <v>0.3454038997214484</v>
      </c>
      <c r="Q5" s="10">
        <v>0</v>
      </c>
      <c r="R5" s="14">
        <v>0</v>
      </c>
      <c r="S5" s="15">
        <v>359</v>
      </c>
      <c r="T5" s="10">
        <v>209</v>
      </c>
      <c r="U5" s="12">
        <v>0.5821727019498607</v>
      </c>
      <c r="V5" s="10">
        <f>K5-T5</f>
        <v>26</v>
      </c>
      <c r="W5" s="12">
        <f>V5/K5</f>
        <v>0.11063829787234042</v>
      </c>
      <c r="X5" s="10">
        <v>150</v>
      </c>
      <c r="Y5" s="12">
        <v>0.4178272980501393</v>
      </c>
      <c r="Z5" s="10">
        <v>0</v>
      </c>
      <c r="AA5" s="146">
        <v>0</v>
      </c>
    </row>
    <row r="6" spans="1:27" ht="15" customHeight="1">
      <c r="A6" s="336"/>
      <c r="B6" s="262" t="s">
        <v>2</v>
      </c>
      <c r="C6" s="123">
        <v>356</v>
      </c>
      <c r="D6" s="10">
        <v>290</v>
      </c>
      <c r="E6" s="9">
        <v>0.8146067415730337</v>
      </c>
      <c r="F6" s="10">
        <v>66</v>
      </c>
      <c r="G6" s="9">
        <v>0.1853932584269663</v>
      </c>
      <c r="H6" s="10">
        <v>66</v>
      </c>
      <c r="I6" s="17">
        <v>0.1853932584269663</v>
      </c>
      <c r="J6" s="13">
        <v>356</v>
      </c>
      <c r="K6" s="10">
        <v>243</v>
      </c>
      <c r="L6" s="11">
        <v>0.6825842696629213</v>
      </c>
      <c r="M6" s="10">
        <f aca="true" t="shared" si="0" ref="M6:M17">D6-K6</f>
        <v>47</v>
      </c>
      <c r="N6" s="11">
        <f aca="true" t="shared" si="1" ref="N6:N17">M6/D6</f>
        <v>0.16206896551724137</v>
      </c>
      <c r="O6" s="10">
        <v>113</v>
      </c>
      <c r="P6" s="11">
        <v>0.31741573033707865</v>
      </c>
      <c r="Q6" s="10">
        <v>0</v>
      </c>
      <c r="R6" s="14">
        <v>0</v>
      </c>
      <c r="S6" s="15">
        <v>356</v>
      </c>
      <c r="T6" s="10">
        <v>220</v>
      </c>
      <c r="U6" s="12">
        <v>0.6179775280898876</v>
      </c>
      <c r="V6" s="10">
        <f aca="true" t="shared" si="2" ref="V6:V16">K6-T6</f>
        <v>23</v>
      </c>
      <c r="W6" s="12">
        <f aca="true" t="shared" si="3" ref="W6:W16">V6/K6</f>
        <v>0.09465020576131687</v>
      </c>
      <c r="X6" s="10">
        <v>136</v>
      </c>
      <c r="Y6" s="12">
        <v>0.3820224719101124</v>
      </c>
      <c r="Z6" s="10">
        <v>0</v>
      </c>
      <c r="AA6" s="146">
        <v>0</v>
      </c>
    </row>
    <row r="7" spans="1:27" ht="15" customHeight="1">
      <c r="A7" s="336"/>
      <c r="B7" s="262" t="s">
        <v>3</v>
      </c>
      <c r="C7" s="123">
        <v>352</v>
      </c>
      <c r="D7" s="10">
        <v>292</v>
      </c>
      <c r="E7" s="9">
        <v>0.8295454545454546</v>
      </c>
      <c r="F7" s="10">
        <v>60</v>
      </c>
      <c r="G7" s="9">
        <v>0.17045454545454547</v>
      </c>
      <c r="H7" s="10">
        <v>60</v>
      </c>
      <c r="I7" s="17">
        <v>0.17045454545454547</v>
      </c>
      <c r="J7" s="13">
        <v>352</v>
      </c>
      <c r="K7" s="10">
        <v>244</v>
      </c>
      <c r="L7" s="11">
        <v>0.6931818181818181</v>
      </c>
      <c r="M7" s="10">
        <f t="shared" si="0"/>
        <v>48</v>
      </c>
      <c r="N7" s="11">
        <f t="shared" si="1"/>
        <v>0.1643835616438356</v>
      </c>
      <c r="O7" s="10">
        <v>108</v>
      </c>
      <c r="P7" s="11">
        <v>0.3068181818181818</v>
      </c>
      <c r="Q7" s="10">
        <v>0</v>
      </c>
      <c r="R7" s="14">
        <v>0</v>
      </c>
      <c r="S7" s="15">
        <v>352</v>
      </c>
      <c r="T7" s="10">
        <v>225</v>
      </c>
      <c r="U7" s="12">
        <v>0.6392045454545454</v>
      </c>
      <c r="V7" s="10">
        <f t="shared" si="2"/>
        <v>19</v>
      </c>
      <c r="W7" s="12">
        <f t="shared" si="3"/>
        <v>0.0778688524590164</v>
      </c>
      <c r="X7" s="10">
        <v>127</v>
      </c>
      <c r="Y7" s="12">
        <v>0.36079545454545453</v>
      </c>
      <c r="Z7" s="10">
        <v>0</v>
      </c>
      <c r="AA7" s="146">
        <v>0</v>
      </c>
    </row>
    <row r="8" spans="1:27" ht="15" customHeight="1">
      <c r="A8" s="336"/>
      <c r="B8" s="262" t="s">
        <v>4</v>
      </c>
      <c r="C8" s="123">
        <v>337</v>
      </c>
      <c r="D8" s="10">
        <v>262</v>
      </c>
      <c r="E8" s="9">
        <v>0.7774480712166172</v>
      </c>
      <c r="F8" s="10">
        <v>75</v>
      </c>
      <c r="G8" s="9">
        <v>0.22255192878338279</v>
      </c>
      <c r="H8" s="10">
        <v>75</v>
      </c>
      <c r="I8" s="17">
        <v>0.22255192878338279</v>
      </c>
      <c r="J8" s="13">
        <v>337</v>
      </c>
      <c r="K8" s="10">
        <v>232</v>
      </c>
      <c r="L8" s="11">
        <v>0.688427299703264</v>
      </c>
      <c r="M8" s="10">
        <f t="shared" si="0"/>
        <v>30</v>
      </c>
      <c r="N8" s="11">
        <f t="shared" si="1"/>
        <v>0.11450381679389313</v>
      </c>
      <c r="O8" s="10">
        <v>105</v>
      </c>
      <c r="P8" s="11">
        <v>0.3115727002967359</v>
      </c>
      <c r="Q8" s="10">
        <v>0</v>
      </c>
      <c r="R8" s="14">
        <v>0</v>
      </c>
      <c r="S8" s="15">
        <v>337</v>
      </c>
      <c r="T8" s="10">
        <v>200</v>
      </c>
      <c r="U8" s="12">
        <v>0.5934718100890207</v>
      </c>
      <c r="V8" s="10">
        <f t="shared" si="2"/>
        <v>32</v>
      </c>
      <c r="W8" s="12">
        <f t="shared" si="3"/>
        <v>0.13793103448275862</v>
      </c>
      <c r="X8" s="10">
        <v>137</v>
      </c>
      <c r="Y8" s="12">
        <v>0.4065281899109792</v>
      </c>
      <c r="Z8" s="10">
        <v>0</v>
      </c>
      <c r="AA8" s="146">
        <v>0</v>
      </c>
    </row>
    <row r="9" spans="1:27" ht="15" customHeight="1">
      <c r="A9" s="336"/>
      <c r="B9" s="262" t="s">
        <v>5</v>
      </c>
      <c r="C9" s="123">
        <v>342</v>
      </c>
      <c r="D9" s="10">
        <v>259</v>
      </c>
      <c r="E9" s="9">
        <v>0.7573099415204679</v>
      </c>
      <c r="F9" s="10">
        <v>83</v>
      </c>
      <c r="G9" s="9">
        <v>0.24269005847953218</v>
      </c>
      <c r="H9" s="10">
        <v>83</v>
      </c>
      <c r="I9" s="17">
        <v>0.24269005847953218</v>
      </c>
      <c r="J9" s="13">
        <v>342</v>
      </c>
      <c r="K9" s="10">
        <v>228</v>
      </c>
      <c r="L9" s="11">
        <v>0.6666666666666667</v>
      </c>
      <c r="M9" s="10">
        <f t="shared" si="0"/>
        <v>31</v>
      </c>
      <c r="N9" s="11">
        <f t="shared" si="1"/>
        <v>0.11969111969111969</v>
      </c>
      <c r="O9" s="10">
        <v>114</v>
      </c>
      <c r="P9" s="11">
        <v>0.33333333333333337</v>
      </c>
      <c r="Q9" s="10">
        <v>0</v>
      </c>
      <c r="R9" s="14">
        <v>0</v>
      </c>
      <c r="S9" s="15">
        <v>342</v>
      </c>
      <c r="T9" s="10">
        <v>212</v>
      </c>
      <c r="U9" s="12">
        <v>0.6198830409356725</v>
      </c>
      <c r="V9" s="10">
        <f t="shared" si="2"/>
        <v>16</v>
      </c>
      <c r="W9" s="12">
        <f t="shared" si="3"/>
        <v>0.07017543859649122</v>
      </c>
      <c r="X9" s="10">
        <v>130</v>
      </c>
      <c r="Y9" s="12">
        <v>0.38011695906432746</v>
      </c>
      <c r="Z9" s="10">
        <v>0</v>
      </c>
      <c r="AA9" s="146">
        <v>0</v>
      </c>
    </row>
    <row r="10" spans="1:27" ht="15" customHeight="1">
      <c r="A10" s="336"/>
      <c r="B10" s="262" t="s">
        <v>6</v>
      </c>
      <c r="C10" s="123">
        <v>412</v>
      </c>
      <c r="D10" s="10">
        <v>303</v>
      </c>
      <c r="E10" s="9">
        <v>0.7354368932038835</v>
      </c>
      <c r="F10" s="10">
        <v>109</v>
      </c>
      <c r="G10" s="9">
        <v>0.2645631067961165</v>
      </c>
      <c r="H10" s="10">
        <v>109</v>
      </c>
      <c r="I10" s="17">
        <v>0.2645631067961165</v>
      </c>
      <c r="J10" s="13">
        <v>412</v>
      </c>
      <c r="K10" s="10">
        <v>282</v>
      </c>
      <c r="L10" s="11">
        <v>0.6844660194174758</v>
      </c>
      <c r="M10" s="10">
        <f t="shared" si="0"/>
        <v>21</v>
      </c>
      <c r="N10" s="11">
        <f t="shared" si="1"/>
        <v>0.06930693069306931</v>
      </c>
      <c r="O10" s="10">
        <v>130</v>
      </c>
      <c r="P10" s="11">
        <v>0.31553398058252424</v>
      </c>
      <c r="Q10" s="10">
        <v>0</v>
      </c>
      <c r="R10" s="14">
        <v>0</v>
      </c>
      <c r="S10" s="15">
        <v>412</v>
      </c>
      <c r="T10" s="10">
        <v>266</v>
      </c>
      <c r="U10" s="12">
        <v>0.645631067961165</v>
      </c>
      <c r="V10" s="10">
        <f t="shared" si="2"/>
        <v>16</v>
      </c>
      <c r="W10" s="12">
        <f t="shared" si="3"/>
        <v>0.05673758865248227</v>
      </c>
      <c r="X10" s="10">
        <v>146</v>
      </c>
      <c r="Y10" s="12">
        <v>0.3543689320388349</v>
      </c>
      <c r="Z10" s="10">
        <v>0</v>
      </c>
      <c r="AA10" s="146">
        <v>0</v>
      </c>
    </row>
    <row r="11" spans="1:27" ht="15" customHeight="1">
      <c r="A11" s="336"/>
      <c r="B11" s="262" t="s">
        <v>7</v>
      </c>
      <c r="C11" s="123">
        <v>353</v>
      </c>
      <c r="D11" s="10">
        <v>301</v>
      </c>
      <c r="E11" s="9">
        <v>0.8526912181303117</v>
      </c>
      <c r="F11" s="10">
        <v>52</v>
      </c>
      <c r="G11" s="9">
        <v>0.1473087818696884</v>
      </c>
      <c r="H11" s="10">
        <v>52</v>
      </c>
      <c r="I11" s="17">
        <v>0.1473087818696884</v>
      </c>
      <c r="J11" s="13">
        <v>353</v>
      </c>
      <c r="K11" s="10">
        <v>271</v>
      </c>
      <c r="L11" s="11">
        <v>0.7677053824362606</v>
      </c>
      <c r="M11" s="10">
        <f t="shared" si="0"/>
        <v>30</v>
      </c>
      <c r="N11" s="11">
        <f t="shared" si="1"/>
        <v>0.09966777408637874</v>
      </c>
      <c r="O11" s="10">
        <v>82</v>
      </c>
      <c r="P11" s="11">
        <v>0.23229461756373937</v>
      </c>
      <c r="Q11" s="10">
        <v>0</v>
      </c>
      <c r="R11" s="14">
        <v>0</v>
      </c>
      <c r="S11" s="15">
        <v>353</v>
      </c>
      <c r="T11" s="10">
        <v>232</v>
      </c>
      <c r="U11" s="12">
        <v>0.6572237960339943</v>
      </c>
      <c r="V11" s="10">
        <f t="shared" si="2"/>
        <v>39</v>
      </c>
      <c r="W11" s="12">
        <f t="shared" si="3"/>
        <v>0.14391143911439114</v>
      </c>
      <c r="X11" s="10">
        <v>121</v>
      </c>
      <c r="Y11" s="12">
        <v>0.34277620396600567</v>
      </c>
      <c r="Z11" s="10">
        <v>0</v>
      </c>
      <c r="AA11" s="146">
        <v>0</v>
      </c>
    </row>
    <row r="12" spans="1:27" ht="15" customHeight="1">
      <c r="A12" s="336"/>
      <c r="B12" s="263">
        <v>2007</v>
      </c>
      <c r="C12" s="123">
        <v>445</v>
      </c>
      <c r="D12" s="10">
        <v>366</v>
      </c>
      <c r="E12" s="9">
        <v>0.8224719101123595</v>
      </c>
      <c r="F12" s="10">
        <v>79</v>
      </c>
      <c r="G12" s="9">
        <v>0.17752808988764046</v>
      </c>
      <c r="H12" s="10">
        <v>79</v>
      </c>
      <c r="I12" s="17">
        <v>0.17752808988764046</v>
      </c>
      <c r="J12" s="13">
        <v>445</v>
      </c>
      <c r="K12" s="10">
        <v>315</v>
      </c>
      <c r="L12" s="11">
        <v>0.7078651685393258</v>
      </c>
      <c r="M12" s="10">
        <f t="shared" si="0"/>
        <v>51</v>
      </c>
      <c r="N12" s="11">
        <f t="shared" si="1"/>
        <v>0.13934426229508196</v>
      </c>
      <c r="O12" s="10">
        <v>130</v>
      </c>
      <c r="P12" s="11">
        <v>0.29213483146067415</v>
      </c>
      <c r="Q12" s="10">
        <v>0</v>
      </c>
      <c r="R12" s="14">
        <v>0</v>
      </c>
      <c r="S12" s="15">
        <v>445</v>
      </c>
      <c r="T12" s="10">
        <v>280</v>
      </c>
      <c r="U12" s="12">
        <v>0.6292134831460674</v>
      </c>
      <c r="V12" s="10">
        <f t="shared" si="2"/>
        <v>35</v>
      </c>
      <c r="W12" s="12">
        <f t="shared" si="3"/>
        <v>0.1111111111111111</v>
      </c>
      <c r="X12" s="10">
        <v>165</v>
      </c>
      <c r="Y12" s="12">
        <v>0.3707865168539326</v>
      </c>
      <c r="Z12" s="10">
        <v>0</v>
      </c>
      <c r="AA12" s="146">
        <v>0</v>
      </c>
    </row>
    <row r="13" spans="1:27" ht="15" customHeight="1">
      <c r="A13" s="336"/>
      <c r="B13" s="263">
        <v>2008</v>
      </c>
      <c r="C13" s="123">
        <v>443</v>
      </c>
      <c r="D13" s="10">
        <v>352</v>
      </c>
      <c r="E13" s="9">
        <v>0.7945823927765236</v>
      </c>
      <c r="F13" s="10">
        <v>91</v>
      </c>
      <c r="G13" s="9">
        <v>0.2054176072234763</v>
      </c>
      <c r="H13" s="10">
        <v>91</v>
      </c>
      <c r="I13" s="17">
        <v>0.2054176072234763</v>
      </c>
      <c r="J13" s="13">
        <v>443</v>
      </c>
      <c r="K13" s="10">
        <v>299</v>
      </c>
      <c r="L13" s="11">
        <v>0.6749435665914221</v>
      </c>
      <c r="M13" s="10">
        <f t="shared" si="0"/>
        <v>53</v>
      </c>
      <c r="N13" s="11">
        <f t="shared" si="1"/>
        <v>0.15056818181818182</v>
      </c>
      <c r="O13" s="10">
        <v>144</v>
      </c>
      <c r="P13" s="11">
        <v>0.32505643340857787</v>
      </c>
      <c r="Q13" s="10">
        <v>0</v>
      </c>
      <c r="R13" s="14">
        <v>0</v>
      </c>
      <c r="S13" s="15">
        <v>443</v>
      </c>
      <c r="T13" s="10">
        <v>261</v>
      </c>
      <c r="U13" s="12">
        <v>0.5891647855530474</v>
      </c>
      <c r="V13" s="10">
        <f t="shared" si="2"/>
        <v>38</v>
      </c>
      <c r="W13" s="12">
        <f t="shared" si="3"/>
        <v>0.12709030100334448</v>
      </c>
      <c r="X13" s="10">
        <v>182</v>
      </c>
      <c r="Y13" s="12">
        <v>0.4108352144469526</v>
      </c>
      <c r="Z13" s="10">
        <v>0</v>
      </c>
      <c r="AA13" s="146">
        <v>0</v>
      </c>
    </row>
    <row r="14" spans="1:27" ht="15" customHeight="1">
      <c r="A14" s="336"/>
      <c r="B14" s="263">
        <v>2009</v>
      </c>
      <c r="C14" s="123">
        <v>458</v>
      </c>
      <c r="D14" s="10">
        <v>354</v>
      </c>
      <c r="E14" s="9">
        <v>0.7729257641921398</v>
      </c>
      <c r="F14" s="10">
        <v>104</v>
      </c>
      <c r="G14" s="9">
        <v>0.22707423580786026</v>
      </c>
      <c r="H14" s="10">
        <v>104</v>
      </c>
      <c r="I14" s="17">
        <v>0.22707423580786026</v>
      </c>
      <c r="J14" s="13">
        <v>458</v>
      </c>
      <c r="K14" s="10">
        <v>281</v>
      </c>
      <c r="L14" s="11">
        <v>0.6135371179039302</v>
      </c>
      <c r="M14" s="10">
        <f t="shared" si="0"/>
        <v>73</v>
      </c>
      <c r="N14" s="11">
        <f t="shared" si="1"/>
        <v>0.2062146892655367</v>
      </c>
      <c r="O14" s="10">
        <v>177</v>
      </c>
      <c r="P14" s="11">
        <v>0.3864628820960699</v>
      </c>
      <c r="Q14" s="10">
        <v>0</v>
      </c>
      <c r="R14" s="14">
        <v>0</v>
      </c>
      <c r="S14" s="15">
        <v>458</v>
      </c>
      <c r="T14" s="10">
        <v>248</v>
      </c>
      <c r="U14" s="12">
        <v>0.5414847161572053</v>
      </c>
      <c r="V14" s="10">
        <f t="shared" si="2"/>
        <v>33</v>
      </c>
      <c r="W14" s="12">
        <f t="shared" si="3"/>
        <v>0.11743772241992882</v>
      </c>
      <c r="X14" s="10">
        <v>210</v>
      </c>
      <c r="Y14" s="12">
        <v>0.4585152838427948</v>
      </c>
      <c r="Z14" s="10">
        <v>0</v>
      </c>
      <c r="AA14" s="146">
        <v>0</v>
      </c>
    </row>
    <row r="15" spans="1:27" ht="15" customHeight="1">
      <c r="A15" s="336"/>
      <c r="B15" s="263">
        <v>2010</v>
      </c>
      <c r="C15" s="123">
        <v>402</v>
      </c>
      <c r="D15" s="10">
        <v>305</v>
      </c>
      <c r="E15" s="9">
        <v>0.7587064676616916</v>
      </c>
      <c r="F15" s="10">
        <v>97</v>
      </c>
      <c r="G15" s="9">
        <v>0.24129353233830847</v>
      </c>
      <c r="H15" s="10">
        <v>97</v>
      </c>
      <c r="I15" s="17">
        <v>0.24129353233830847</v>
      </c>
      <c r="J15" s="13">
        <v>402</v>
      </c>
      <c r="K15" s="10">
        <v>259</v>
      </c>
      <c r="L15" s="11">
        <v>0.6442786069651741</v>
      </c>
      <c r="M15" s="10">
        <f t="shared" si="0"/>
        <v>46</v>
      </c>
      <c r="N15" s="11">
        <f t="shared" si="1"/>
        <v>0.15081967213114755</v>
      </c>
      <c r="O15" s="10">
        <v>143</v>
      </c>
      <c r="P15" s="11">
        <v>0.35572139303482586</v>
      </c>
      <c r="Q15" s="10">
        <v>0</v>
      </c>
      <c r="R15" s="14">
        <v>0</v>
      </c>
      <c r="S15" s="15">
        <v>402</v>
      </c>
      <c r="T15" s="10">
        <v>236</v>
      </c>
      <c r="U15" s="12">
        <v>0.5870646766169154</v>
      </c>
      <c r="V15" s="10">
        <f t="shared" si="2"/>
        <v>23</v>
      </c>
      <c r="W15" s="12">
        <f t="shared" si="3"/>
        <v>0.0888030888030888</v>
      </c>
      <c r="X15" s="10">
        <v>166</v>
      </c>
      <c r="Y15" s="12">
        <v>0.4129353233830846</v>
      </c>
      <c r="Z15" s="10">
        <v>0</v>
      </c>
      <c r="AA15" s="146">
        <v>0</v>
      </c>
    </row>
    <row r="16" spans="1:27" ht="15" customHeight="1">
      <c r="A16" s="336"/>
      <c r="B16" s="263">
        <v>2011</v>
      </c>
      <c r="C16" s="123">
        <v>367</v>
      </c>
      <c r="D16" s="10">
        <v>298</v>
      </c>
      <c r="E16" s="9">
        <v>0.8119891008174388</v>
      </c>
      <c r="F16" s="10">
        <v>69</v>
      </c>
      <c r="G16" s="9">
        <v>0.1880108991825613</v>
      </c>
      <c r="H16" s="10">
        <v>69</v>
      </c>
      <c r="I16" s="17">
        <v>0.1880108991825613</v>
      </c>
      <c r="J16" s="13">
        <v>367</v>
      </c>
      <c r="K16" s="10">
        <v>267</v>
      </c>
      <c r="L16" s="11">
        <v>0.7275204359673024</v>
      </c>
      <c r="M16" s="10">
        <f t="shared" si="0"/>
        <v>31</v>
      </c>
      <c r="N16" s="11">
        <f t="shared" si="1"/>
        <v>0.1040268456375839</v>
      </c>
      <c r="O16" s="10">
        <v>100</v>
      </c>
      <c r="P16" s="11">
        <v>0.2724795640326976</v>
      </c>
      <c r="Q16" s="10">
        <v>0</v>
      </c>
      <c r="R16" s="14">
        <v>0</v>
      </c>
      <c r="S16" s="15">
        <v>367</v>
      </c>
      <c r="T16" s="10">
        <v>232</v>
      </c>
      <c r="U16" s="12">
        <v>0.632</v>
      </c>
      <c r="V16" s="10">
        <f t="shared" si="2"/>
        <v>35</v>
      </c>
      <c r="W16" s="12">
        <f t="shared" si="3"/>
        <v>0.13108614232209737</v>
      </c>
      <c r="X16" s="10">
        <v>135</v>
      </c>
      <c r="Y16" s="12">
        <v>0.368</v>
      </c>
      <c r="Z16" s="10">
        <v>0</v>
      </c>
      <c r="AA16" s="146">
        <v>0</v>
      </c>
    </row>
    <row r="17" spans="1:27" ht="15" customHeight="1">
      <c r="A17" s="336"/>
      <c r="B17" s="263">
        <v>2012</v>
      </c>
      <c r="C17" s="123">
        <v>270</v>
      </c>
      <c r="D17" s="10">
        <v>227</v>
      </c>
      <c r="E17" s="9">
        <v>0.8407407407407408</v>
      </c>
      <c r="F17" s="10">
        <v>43</v>
      </c>
      <c r="G17" s="9">
        <v>0.15925925925925927</v>
      </c>
      <c r="H17" s="10">
        <v>43</v>
      </c>
      <c r="I17" s="17">
        <v>0.15925925925925927</v>
      </c>
      <c r="J17" s="13">
        <v>270</v>
      </c>
      <c r="K17" s="10">
        <v>197</v>
      </c>
      <c r="L17" s="11">
        <v>0.73</v>
      </c>
      <c r="M17" s="10">
        <f t="shared" si="0"/>
        <v>30</v>
      </c>
      <c r="N17" s="11">
        <f t="shared" si="1"/>
        <v>0.13215859030837004</v>
      </c>
      <c r="O17" s="10">
        <v>73</v>
      </c>
      <c r="P17" s="11">
        <v>0.27</v>
      </c>
      <c r="Q17" s="10">
        <v>0</v>
      </c>
      <c r="R17" s="14">
        <v>0</v>
      </c>
      <c r="S17" s="15">
        <v>270</v>
      </c>
      <c r="T17" s="10"/>
      <c r="U17" s="12"/>
      <c r="V17" s="10"/>
      <c r="W17" s="12"/>
      <c r="X17" s="10"/>
      <c r="Y17" s="12"/>
      <c r="Z17" s="10">
        <v>270</v>
      </c>
      <c r="AA17" s="146">
        <v>1</v>
      </c>
    </row>
    <row r="18" spans="1:27" ht="15" customHeight="1" thickBot="1">
      <c r="A18" s="369"/>
      <c r="B18" s="270">
        <v>2013</v>
      </c>
      <c r="C18" s="126">
        <v>327</v>
      </c>
      <c r="D18" s="88">
        <v>294</v>
      </c>
      <c r="E18" s="89">
        <v>0.899</v>
      </c>
      <c r="F18" s="88"/>
      <c r="G18" s="89"/>
      <c r="H18" s="88"/>
      <c r="I18" s="97"/>
      <c r="J18" s="90"/>
      <c r="K18" s="88"/>
      <c r="L18" s="92"/>
      <c r="M18" s="88"/>
      <c r="N18" s="92"/>
      <c r="O18" s="88"/>
      <c r="P18" s="92"/>
      <c r="Q18" s="88"/>
      <c r="R18" s="93"/>
      <c r="S18" s="94"/>
      <c r="T18" s="88"/>
      <c r="U18" s="95"/>
      <c r="V18" s="88"/>
      <c r="W18" s="95"/>
      <c r="X18" s="88"/>
      <c r="Y18" s="95"/>
      <c r="Z18" s="88"/>
      <c r="AA18" s="147"/>
    </row>
    <row r="19" spans="1:27" ht="15" customHeight="1" thickBot="1" thickTop="1">
      <c r="A19" s="373" t="s">
        <v>77</v>
      </c>
      <c r="B19" s="374"/>
      <c r="C19" s="134"/>
      <c r="D19" s="135"/>
      <c r="E19" s="136">
        <f>AVERAGE(E5:E18)</f>
        <v>0.8055742610505666</v>
      </c>
      <c r="F19" s="135"/>
      <c r="G19" s="136">
        <f>AVERAGE(G5:G17)</f>
        <v>0.20161233425323596</v>
      </c>
      <c r="H19" s="135"/>
      <c r="I19" s="137">
        <f>AVERAGE(I5:I17)</f>
        <v>0.20161233425323596</v>
      </c>
      <c r="J19" s="138"/>
      <c r="K19" s="139"/>
      <c r="L19" s="136">
        <f>AVERAGE(L5:L17)</f>
        <v>0.6873671117164701</v>
      </c>
      <c r="M19" s="135"/>
      <c r="N19" s="136">
        <f>AVERAGE(N5:N17)</f>
        <v>0.13886109787879963</v>
      </c>
      <c r="O19" s="135"/>
      <c r="P19" s="136">
        <f>AVERAGE(P5:P17)</f>
        <v>0.31263288828352975</v>
      </c>
      <c r="Q19" s="135"/>
      <c r="R19" s="140"/>
      <c r="S19" s="141"/>
      <c r="T19" s="135"/>
      <c r="U19" s="136">
        <f>AVERAGE(U5:U16)</f>
        <v>0.6112076793322817</v>
      </c>
      <c r="V19" s="135"/>
      <c r="W19" s="136">
        <f>AVERAGE(W5:W16)</f>
        <v>0.1056201018831973</v>
      </c>
      <c r="X19" s="135"/>
      <c r="Y19" s="136">
        <f>AVERAGE(Y5:Y16)</f>
        <v>0.3887923206677182</v>
      </c>
      <c r="Z19" s="135"/>
      <c r="AA19" s="148"/>
    </row>
    <row r="20" spans="1:27" ht="15" customHeight="1" thickBot="1" thickTop="1">
      <c r="A20" s="375" t="s">
        <v>71</v>
      </c>
      <c r="B20" s="295"/>
      <c r="C20" s="80"/>
      <c r="D20" s="74"/>
      <c r="E20" s="167">
        <f>_xlfn.STDEV.P(E5:I18)</f>
        <v>39.11108412602049</v>
      </c>
      <c r="F20" s="74"/>
      <c r="G20" s="75">
        <f>_xlfn.STDEV.P(G5:G17)</f>
        <v>0.03421243658010601</v>
      </c>
      <c r="H20" s="74"/>
      <c r="I20" s="76">
        <f>_xlfn.STDEV.P(I5:I17)</f>
        <v>0.03421243658010601</v>
      </c>
      <c r="J20" s="73"/>
      <c r="K20" s="74"/>
      <c r="L20" s="75">
        <f>_xlfn.STDEV.P(L5:L17)</f>
        <v>0.03856539573791922</v>
      </c>
      <c r="M20" s="74"/>
      <c r="N20" s="75">
        <f>_xlfn.STDEV.P(N5:N17)</f>
        <v>0.03665903297043319</v>
      </c>
      <c r="O20" s="74"/>
      <c r="P20" s="75">
        <f>_xlfn.STDEV.P(P5:P17)</f>
        <v>0.03856539573791932</v>
      </c>
      <c r="Q20" s="74"/>
      <c r="R20" s="77"/>
      <c r="S20" s="78"/>
      <c r="T20" s="74"/>
      <c r="U20" s="75">
        <f>_xlfn.STDEV.P(U5:U16)</f>
        <v>0.03169063455785023</v>
      </c>
      <c r="V20" s="74"/>
      <c r="W20" s="75">
        <f>_xlfn.STDEV.P(W5:W16)</f>
        <v>0.02682319862932869</v>
      </c>
      <c r="X20" s="74"/>
      <c r="Y20" s="75">
        <f>_xlfn.STDEV.P(Y5:Y16)</f>
        <v>0.031690634557850254</v>
      </c>
      <c r="Z20" s="74"/>
      <c r="AA20" s="149"/>
    </row>
    <row r="21" spans="1:27" ht="15" customHeight="1" thickBot="1" thickTop="1">
      <c r="A21" s="372" t="s">
        <v>75</v>
      </c>
      <c r="B21" s="297"/>
      <c r="C21" s="60"/>
      <c r="D21" s="44"/>
      <c r="E21" s="81">
        <f>(E18-E5)/($B$18-$B$5)</f>
        <v>0.006801157060209988</v>
      </c>
      <c r="F21" s="44"/>
      <c r="G21" s="81">
        <f>SLOPE(G5:G17,$B$5:$B$17)</f>
        <v>-0.003695570878120078</v>
      </c>
      <c r="H21" s="44"/>
      <c r="I21" s="82">
        <f>SLOPE(I5:I17,$B$5:$B$17)</f>
        <v>-0.003695570878120078</v>
      </c>
      <c r="J21" s="70"/>
      <c r="K21" s="69"/>
      <c r="L21" s="81">
        <f>(L17-L5)/($B$17-$B$5)</f>
        <v>0.006283658310120704</v>
      </c>
      <c r="M21" s="69"/>
      <c r="N21" s="81">
        <f>(N17-N5)/($B$17-$B$5)</f>
        <v>-0.005023439352882107</v>
      </c>
      <c r="O21" s="69"/>
      <c r="P21" s="81">
        <f>(P17-P5)/($B$17-$B$5)</f>
        <v>-0.0062836583101207</v>
      </c>
      <c r="Q21" s="69"/>
      <c r="R21" s="71"/>
      <c r="S21" s="72"/>
      <c r="T21" s="69"/>
      <c r="U21" s="81">
        <f>(U16-U5)/($B$16-$B$5)</f>
        <v>0.004529754368194482</v>
      </c>
      <c r="V21" s="69"/>
      <c r="W21" s="81">
        <f>(W16-W5)/($B$16-$B$5)</f>
        <v>0.0018588949499779043</v>
      </c>
      <c r="X21" s="69"/>
      <c r="Y21" s="81">
        <f>(Y16-Y5)/($B$16-$B$5)</f>
        <v>-0.004529754368194482</v>
      </c>
      <c r="Z21" s="69"/>
      <c r="AA21" s="153"/>
    </row>
    <row r="22" spans="1:27" ht="15" customHeight="1" thickTop="1">
      <c r="A22" s="346" t="s">
        <v>32</v>
      </c>
      <c r="B22" s="265" t="s">
        <v>1</v>
      </c>
      <c r="C22" s="124">
        <v>5</v>
      </c>
      <c r="D22" s="27">
        <v>3</v>
      </c>
      <c r="E22" s="28">
        <v>0.6</v>
      </c>
      <c r="F22" s="27">
        <v>2</v>
      </c>
      <c r="G22" s="28">
        <v>0.4</v>
      </c>
      <c r="H22" s="27">
        <v>2</v>
      </c>
      <c r="I22" s="63">
        <v>0.4</v>
      </c>
      <c r="J22" s="29">
        <v>5</v>
      </c>
      <c r="K22" s="30">
        <v>1</v>
      </c>
      <c r="L22" s="31">
        <v>0.2</v>
      </c>
      <c r="M22" s="30">
        <f>D22-K22</f>
        <v>2</v>
      </c>
      <c r="N22" s="31">
        <f>M22/D22</f>
        <v>0.6666666666666666</v>
      </c>
      <c r="O22" s="30">
        <v>4</v>
      </c>
      <c r="P22" s="31">
        <v>0.8</v>
      </c>
      <c r="Q22" s="30">
        <v>0</v>
      </c>
      <c r="R22" s="32">
        <v>0</v>
      </c>
      <c r="S22" s="33">
        <v>5</v>
      </c>
      <c r="T22" s="30">
        <v>1</v>
      </c>
      <c r="U22" s="34">
        <v>0.2</v>
      </c>
      <c r="V22" s="30">
        <f>K22-T22</f>
        <v>0</v>
      </c>
      <c r="W22" s="34">
        <f>V22/K22</f>
        <v>0</v>
      </c>
      <c r="X22" s="30">
        <v>4</v>
      </c>
      <c r="Y22" s="34">
        <v>0.8</v>
      </c>
      <c r="Z22" s="30">
        <v>0</v>
      </c>
      <c r="AA22" s="151">
        <v>0</v>
      </c>
    </row>
    <row r="23" spans="1:27" ht="15" customHeight="1">
      <c r="A23" s="336"/>
      <c r="B23" s="262" t="s">
        <v>2</v>
      </c>
      <c r="C23" s="123">
        <v>2</v>
      </c>
      <c r="D23" s="10">
        <v>1</v>
      </c>
      <c r="E23" s="9">
        <v>0.5</v>
      </c>
      <c r="F23" s="10">
        <v>1</v>
      </c>
      <c r="G23" s="9">
        <v>0.5</v>
      </c>
      <c r="H23" s="10">
        <v>1</v>
      </c>
      <c r="I23" s="17">
        <v>0.5</v>
      </c>
      <c r="J23" s="13">
        <v>2</v>
      </c>
      <c r="K23" s="3">
        <v>1</v>
      </c>
      <c r="L23" s="11">
        <v>0.5</v>
      </c>
      <c r="M23" s="3">
        <f aca="true" t="shared" si="4" ref="M23:M34">D23-K23</f>
        <v>0</v>
      </c>
      <c r="N23" s="11">
        <f aca="true" t="shared" si="5" ref="N23:N102">M23/D23</f>
        <v>0</v>
      </c>
      <c r="O23" s="3">
        <v>1</v>
      </c>
      <c r="P23" s="11">
        <v>0.5</v>
      </c>
      <c r="Q23" s="3">
        <v>0</v>
      </c>
      <c r="R23" s="14">
        <v>0</v>
      </c>
      <c r="S23" s="15">
        <v>2</v>
      </c>
      <c r="T23" s="3">
        <v>1</v>
      </c>
      <c r="U23" s="12">
        <v>0.5</v>
      </c>
      <c r="V23" s="3">
        <f aca="true" t="shared" si="6" ref="V23:V101">K23-T23</f>
        <v>0</v>
      </c>
      <c r="W23" s="12">
        <f aca="true" t="shared" si="7" ref="W23:W101">V23/K23</f>
        <v>0</v>
      </c>
      <c r="X23" s="3">
        <v>1</v>
      </c>
      <c r="Y23" s="12">
        <v>0.5</v>
      </c>
      <c r="Z23" s="3">
        <v>0</v>
      </c>
      <c r="AA23" s="146">
        <v>0</v>
      </c>
    </row>
    <row r="24" spans="1:27" ht="15" customHeight="1">
      <c r="A24" s="336"/>
      <c r="B24" s="262" t="s">
        <v>3</v>
      </c>
      <c r="C24" s="123">
        <v>6</v>
      </c>
      <c r="D24" s="10">
        <v>4</v>
      </c>
      <c r="E24" s="9">
        <v>0.6666666666666667</v>
      </c>
      <c r="F24" s="10">
        <v>2</v>
      </c>
      <c r="G24" s="9">
        <v>0.33333333333333337</v>
      </c>
      <c r="H24" s="10">
        <v>2</v>
      </c>
      <c r="I24" s="17">
        <v>0.33333333333333337</v>
      </c>
      <c r="J24" s="13">
        <v>6</v>
      </c>
      <c r="K24" s="3">
        <v>5</v>
      </c>
      <c r="L24" s="11">
        <v>0.8333333333333333</v>
      </c>
      <c r="M24" s="165">
        <f t="shared" si="4"/>
        <v>-1</v>
      </c>
      <c r="N24" s="11">
        <f t="shared" si="5"/>
        <v>-0.25</v>
      </c>
      <c r="O24" s="3">
        <v>1</v>
      </c>
      <c r="P24" s="11">
        <v>0.16666666666666669</v>
      </c>
      <c r="Q24" s="3">
        <v>0</v>
      </c>
      <c r="R24" s="14">
        <v>0</v>
      </c>
      <c r="S24" s="15">
        <v>6</v>
      </c>
      <c r="T24" s="3">
        <v>4</v>
      </c>
      <c r="U24" s="12">
        <v>0.6666666666666667</v>
      </c>
      <c r="V24" s="3">
        <f t="shared" si="6"/>
        <v>1</v>
      </c>
      <c r="W24" s="12">
        <f t="shared" si="7"/>
        <v>0.2</v>
      </c>
      <c r="X24" s="3">
        <v>2</v>
      </c>
      <c r="Y24" s="12">
        <v>0.33333333333333337</v>
      </c>
      <c r="Z24" s="3">
        <v>0</v>
      </c>
      <c r="AA24" s="146">
        <v>0</v>
      </c>
    </row>
    <row r="25" spans="1:27" ht="15" customHeight="1">
      <c r="A25" s="336"/>
      <c r="B25" s="262" t="s">
        <v>4</v>
      </c>
      <c r="C25" s="123">
        <v>8</v>
      </c>
      <c r="D25" s="10">
        <v>5</v>
      </c>
      <c r="E25" s="9">
        <v>0.625</v>
      </c>
      <c r="F25" s="10">
        <v>3</v>
      </c>
      <c r="G25" s="9">
        <v>0.375</v>
      </c>
      <c r="H25" s="10">
        <v>3</v>
      </c>
      <c r="I25" s="17">
        <v>0.375</v>
      </c>
      <c r="J25" s="13">
        <v>8</v>
      </c>
      <c r="K25" s="3">
        <v>3</v>
      </c>
      <c r="L25" s="11">
        <v>0.375</v>
      </c>
      <c r="M25" s="3">
        <f t="shared" si="4"/>
        <v>2</v>
      </c>
      <c r="N25" s="11">
        <f t="shared" si="5"/>
        <v>0.4</v>
      </c>
      <c r="O25" s="3">
        <v>5</v>
      </c>
      <c r="P25" s="11">
        <v>0.625</v>
      </c>
      <c r="Q25" s="3">
        <v>0</v>
      </c>
      <c r="R25" s="14">
        <v>0</v>
      </c>
      <c r="S25" s="15">
        <v>8</v>
      </c>
      <c r="T25" s="3">
        <v>2</v>
      </c>
      <c r="U25" s="12">
        <v>0.25</v>
      </c>
      <c r="V25" s="3">
        <f t="shared" si="6"/>
        <v>1</v>
      </c>
      <c r="W25" s="12">
        <f t="shared" si="7"/>
        <v>0.3333333333333333</v>
      </c>
      <c r="X25" s="3">
        <v>6</v>
      </c>
      <c r="Y25" s="12">
        <v>0.75</v>
      </c>
      <c r="Z25" s="3">
        <v>0</v>
      </c>
      <c r="AA25" s="146">
        <v>0</v>
      </c>
    </row>
    <row r="26" spans="1:27" ht="15" customHeight="1">
      <c r="A26" s="336"/>
      <c r="B26" s="262" t="s">
        <v>5</v>
      </c>
      <c r="C26" s="123">
        <v>2</v>
      </c>
      <c r="D26" s="10">
        <v>1</v>
      </c>
      <c r="E26" s="9">
        <v>0.5</v>
      </c>
      <c r="F26" s="10">
        <v>1</v>
      </c>
      <c r="G26" s="9">
        <v>0.5</v>
      </c>
      <c r="H26" s="10">
        <v>1</v>
      </c>
      <c r="I26" s="17">
        <v>0.5</v>
      </c>
      <c r="J26" s="13">
        <v>2</v>
      </c>
      <c r="K26" s="3">
        <v>1</v>
      </c>
      <c r="L26" s="11">
        <v>0.5</v>
      </c>
      <c r="M26" s="3">
        <f t="shared" si="4"/>
        <v>0</v>
      </c>
      <c r="N26" s="11">
        <f t="shared" si="5"/>
        <v>0</v>
      </c>
      <c r="O26" s="3">
        <v>1</v>
      </c>
      <c r="P26" s="11">
        <v>0.5</v>
      </c>
      <c r="Q26" s="3">
        <v>0</v>
      </c>
      <c r="R26" s="14">
        <v>0</v>
      </c>
      <c r="S26" s="15">
        <v>2</v>
      </c>
      <c r="T26" s="3">
        <v>0</v>
      </c>
      <c r="U26" s="12">
        <v>0</v>
      </c>
      <c r="V26" s="3">
        <f t="shared" si="6"/>
        <v>1</v>
      </c>
      <c r="W26" s="12">
        <f t="shared" si="7"/>
        <v>1</v>
      </c>
      <c r="X26" s="3">
        <v>2</v>
      </c>
      <c r="Y26" s="12">
        <v>1</v>
      </c>
      <c r="Z26" s="3">
        <v>0</v>
      </c>
      <c r="AA26" s="146">
        <v>0</v>
      </c>
    </row>
    <row r="27" spans="1:27" ht="15" customHeight="1">
      <c r="A27" s="336"/>
      <c r="B27" s="262" t="s">
        <v>6</v>
      </c>
      <c r="C27" s="123">
        <v>6</v>
      </c>
      <c r="D27" s="10">
        <v>3</v>
      </c>
      <c r="E27" s="9">
        <v>0.5</v>
      </c>
      <c r="F27" s="10">
        <v>3</v>
      </c>
      <c r="G27" s="9">
        <v>0.5</v>
      </c>
      <c r="H27" s="10">
        <v>3</v>
      </c>
      <c r="I27" s="17">
        <v>0.5</v>
      </c>
      <c r="J27" s="13">
        <v>6</v>
      </c>
      <c r="K27" s="3">
        <v>4</v>
      </c>
      <c r="L27" s="11">
        <v>0.6666666666666667</v>
      </c>
      <c r="M27" s="165">
        <f t="shared" si="4"/>
        <v>-1</v>
      </c>
      <c r="N27" s="11">
        <f t="shared" si="5"/>
        <v>-0.3333333333333333</v>
      </c>
      <c r="O27" s="3">
        <v>2</v>
      </c>
      <c r="P27" s="11">
        <v>0.33333333333333337</v>
      </c>
      <c r="Q27" s="3">
        <v>0</v>
      </c>
      <c r="R27" s="14">
        <v>0</v>
      </c>
      <c r="S27" s="15">
        <v>6</v>
      </c>
      <c r="T27" s="3">
        <v>4</v>
      </c>
      <c r="U27" s="12">
        <v>0.6666666666666667</v>
      </c>
      <c r="V27" s="3">
        <f t="shared" si="6"/>
        <v>0</v>
      </c>
      <c r="W27" s="12">
        <f t="shared" si="7"/>
        <v>0</v>
      </c>
      <c r="X27" s="3">
        <v>2</v>
      </c>
      <c r="Y27" s="12">
        <v>0.33333333333333337</v>
      </c>
      <c r="Z27" s="3">
        <v>0</v>
      </c>
      <c r="AA27" s="146">
        <v>0</v>
      </c>
    </row>
    <row r="28" spans="1:27" ht="15" customHeight="1">
      <c r="A28" s="336"/>
      <c r="B28" s="262" t="s">
        <v>7</v>
      </c>
      <c r="C28" s="123">
        <v>6</v>
      </c>
      <c r="D28" s="10">
        <v>5</v>
      </c>
      <c r="E28" s="9">
        <v>0.8333333333333333</v>
      </c>
      <c r="F28" s="10">
        <v>1</v>
      </c>
      <c r="G28" s="9">
        <v>0.16666666666666669</v>
      </c>
      <c r="H28" s="10">
        <v>1</v>
      </c>
      <c r="I28" s="17">
        <v>0.16666666666666669</v>
      </c>
      <c r="J28" s="13">
        <v>6</v>
      </c>
      <c r="K28" s="3">
        <v>4</v>
      </c>
      <c r="L28" s="11">
        <v>0.6666666666666667</v>
      </c>
      <c r="M28" s="3">
        <f t="shared" si="4"/>
        <v>1</v>
      </c>
      <c r="N28" s="11">
        <f t="shared" si="5"/>
        <v>0.2</v>
      </c>
      <c r="O28" s="3">
        <v>2</v>
      </c>
      <c r="P28" s="11">
        <v>0.33333333333333337</v>
      </c>
      <c r="Q28" s="3">
        <v>0</v>
      </c>
      <c r="R28" s="14">
        <v>0</v>
      </c>
      <c r="S28" s="15">
        <v>6</v>
      </c>
      <c r="T28" s="3">
        <v>2</v>
      </c>
      <c r="U28" s="12">
        <v>0.33333333333333337</v>
      </c>
      <c r="V28" s="3">
        <f t="shared" si="6"/>
        <v>2</v>
      </c>
      <c r="W28" s="12">
        <f t="shared" si="7"/>
        <v>0.5</v>
      </c>
      <c r="X28" s="3">
        <v>4</v>
      </c>
      <c r="Y28" s="12">
        <v>0.6666666666666667</v>
      </c>
      <c r="Z28" s="3">
        <v>0</v>
      </c>
      <c r="AA28" s="146">
        <v>0</v>
      </c>
    </row>
    <row r="29" spans="1:27" ht="15" customHeight="1">
      <c r="A29" s="336"/>
      <c r="B29" s="263">
        <v>2007</v>
      </c>
      <c r="C29" s="123">
        <v>5</v>
      </c>
      <c r="D29" s="10">
        <v>3</v>
      </c>
      <c r="E29" s="9">
        <v>0.6</v>
      </c>
      <c r="F29" s="10">
        <v>2</v>
      </c>
      <c r="G29" s="9">
        <v>0.4</v>
      </c>
      <c r="H29" s="10">
        <v>2</v>
      </c>
      <c r="I29" s="17">
        <v>0.4</v>
      </c>
      <c r="J29" s="13">
        <v>5</v>
      </c>
      <c r="K29" s="3">
        <v>1</v>
      </c>
      <c r="L29" s="11">
        <v>0.2</v>
      </c>
      <c r="M29" s="3">
        <f t="shared" si="4"/>
        <v>2</v>
      </c>
      <c r="N29" s="11">
        <f t="shared" si="5"/>
        <v>0.6666666666666666</v>
      </c>
      <c r="O29" s="3">
        <v>4</v>
      </c>
      <c r="P29" s="11">
        <v>0.8</v>
      </c>
      <c r="Q29" s="3">
        <v>0</v>
      </c>
      <c r="R29" s="14">
        <v>0</v>
      </c>
      <c r="S29" s="15">
        <v>5</v>
      </c>
      <c r="T29" s="3">
        <v>1</v>
      </c>
      <c r="U29" s="12">
        <v>0.2</v>
      </c>
      <c r="V29" s="3">
        <f t="shared" si="6"/>
        <v>0</v>
      </c>
      <c r="W29" s="12">
        <f t="shared" si="7"/>
        <v>0</v>
      </c>
      <c r="X29" s="3">
        <v>4</v>
      </c>
      <c r="Y29" s="12">
        <v>0.8</v>
      </c>
      <c r="Z29" s="3">
        <v>0</v>
      </c>
      <c r="AA29" s="146">
        <v>0</v>
      </c>
    </row>
    <row r="30" spans="1:27" ht="15" customHeight="1">
      <c r="A30" s="336"/>
      <c r="B30" s="263">
        <v>2008</v>
      </c>
      <c r="C30" s="123">
        <v>3</v>
      </c>
      <c r="D30" s="10">
        <v>3</v>
      </c>
      <c r="E30" s="9">
        <v>1</v>
      </c>
      <c r="F30" s="10">
        <v>0</v>
      </c>
      <c r="G30" s="9">
        <v>0</v>
      </c>
      <c r="H30" s="10">
        <v>0</v>
      </c>
      <c r="I30" s="17">
        <v>0</v>
      </c>
      <c r="J30" s="13">
        <v>3</v>
      </c>
      <c r="K30" s="3">
        <v>3</v>
      </c>
      <c r="L30" s="11">
        <v>1</v>
      </c>
      <c r="M30" s="3">
        <f t="shared" si="4"/>
        <v>0</v>
      </c>
      <c r="N30" s="11">
        <f t="shared" si="5"/>
        <v>0</v>
      </c>
      <c r="O30" s="3">
        <v>0</v>
      </c>
      <c r="P30" s="11">
        <v>0</v>
      </c>
      <c r="Q30" s="3">
        <v>0</v>
      </c>
      <c r="R30" s="14">
        <v>0</v>
      </c>
      <c r="S30" s="15">
        <v>3</v>
      </c>
      <c r="T30" s="3">
        <v>3</v>
      </c>
      <c r="U30" s="12">
        <v>1</v>
      </c>
      <c r="V30" s="3">
        <f t="shared" si="6"/>
        <v>0</v>
      </c>
      <c r="W30" s="12">
        <f t="shared" si="7"/>
        <v>0</v>
      </c>
      <c r="X30" s="3">
        <v>0</v>
      </c>
      <c r="Y30" s="12">
        <v>0</v>
      </c>
      <c r="Z30" s="3">
        <v>0</v>
      </c>
      <c r="AA30" s="146">
        <v>0</v>
      </c>
    </row>
    <row r="31" spans="1:27" ht="15" customHeight="1">
      <c r="A31" s="336"/>
      <c r="B31" s="263">
        <v>2009</v>
      </c>
      <c r="C31" s="123">
        <v>9</v>
      </c>
      <c r="D31" s="10">
        <v>6</v>
      </c>
      <c r="E31" s="9">
        <v>0.6666666666666665</v>
      </c>
      <c r="F31" s="10">
        <v>3</v>
      </c>
      <c r="G31" s="9">
        <v>0.33333333333333326</v>
      </c>
      <c r="H31" s="10">
        <v>3</v>
      </c>
      <c r="I31" s="17">
        <v>0.33333333333333326</v>
      </c>
      <c r="J31" s="13">
        <v>9</v>
      </c>
      <c r="K31" s="3">
        <v>3</v>
      </c>
      <c r="L31" s="11">
        <v>0.33333333333333326</v>
      </c>
      <c r="M31" s="3">
        <f t="shared" si="4"/>
        <v>3</v>
      </c>
      <c r="N31" s="11">
        <f t="shared" si="5"/>
        <v>0.5</v>
      </c>
      <c r="O31" s="3">
        <v>6</v>
      </c>
      <c r="P31" s="11">
        <v>0.6666666666666665</v>
      </c>
      <c r="Q31" s="3">
        <v>0</v>
      </c>
      <c r="R31" s="14">
        <v>0</v>
      </c>
      <c r="S31" s="15">
        <v>9</v>
      </c>
      <c r="T31" s="3">
        <v>3</v>
      </c>
      <c r="U31" s="12">
        <v>0.33333333333333326</v>
      </c>
      <c r="V31" s="3">
        <f t="shared" si="6"/>
        <v>0</v>
      </c>
      <c r="W31" s="12">
        <f t="shared" si="7"/>
        <v>0</v>
      </c>
      <c r="X31" s="3">
        <v>6</v>
      </c>
      <c r="Y31" s="12">
        <v>0.6666666666666665</v>
      </c>
      <c r="Z31" s="3">
        <v>0</v>
      </c>
      <c r="AA31" s="146">
        <v>0</v>
      </c>
    </row>
    <row r="32" spans="1:27" ht="15" customHeight="1">
      <c r="A32" s="336"/>
      <c r="B32" s="263">
        <v>2010</v>
      </c>
      <c r="C32" s="123">
        <v>10</v>
      </c>
      <c r="D32" s="10">
        <v>9</v>
      </c>
      <c r="E32" s="9">
        <v>0.9</v>
      </c>
      <c r="F32" s="10">
        <v>1</v>
      </c>
      <c r="G32" s="9">
        <v>0.1</v>
      </c>
      <c r="H32" s="10">
        <v>1</v>
      </c>
      <c r="I32" s="17">
        <v>0.1</v>
      </c>
      <c r="J32" s="13">
        <v>10</v>
      </c>
      <c r="K32" s="3">
        <v>7</v>
      </c>
      <c r="L32" s="11">
        <v>0.7</v>
      </c>
      <c r="M32" s="3">
        <f t="shared" si="4"/>
        <v>2</v>
      </c>
      <c r="N32" s="11">
        <f t="shared" si="5"/>
        <v>0.2222222222222222</v>
      </c>
      <c r="O32" s="3">
        <v>3</v>
      </c>
      <c r="P32" s="11">
        <v>0.3</v>
      </c>
      <c r="Q32" s="3">
        <v>0</v>
      </c>
      <c r="R32" s="14">
        <v>0</v>
      </c>
      <c r="S32" s="15">
        <v>10</v>
      </c>
      <c r="T32" s="3">
        <v>6</v>
      </c>
      <c r="U32" s="12">
        <v>0.6</v>
      </c>
      <c r="V32" s="3">
        <f t="shared" si="6"/>
        <v>1</v>
      </c>
      <c r="W32" s="12">
        <f t="shared" si="7"/>
        <v>0.14285714285714285</v>
      </c>
      <c r="X32" s="3">
        <v>4</v>
      </c>
      <c r="Y32" s="12">
        <v>0.4</v>
      </c>
      <c r="Z32" s="3">
        <v>0</v>
      </c>
      <c r="AA32" s="146">
        <v>0</v>
      </c>
    </row>
    <row r="33" spans="1:27" ht="15" customHeight="1">
      <c r="A33" s="336"/>
      <c r="B33" s="263">
        <v>2011</v>
      </c>
      <c r="C33" s="123">
        <v>8</v>
      </c>
      <c r="D33" s="10">
        <v>7</v>
      </c>
      <c r="E33" s="9">
        <v>0.875</v>
      </c>
      <c r="F33" s="10">
        <v>1</v>
      </c>
      <c r="G33" s="9">
        <v>0.125</v>
      </c>
      <c r="H33" s="10">
        <v>1</v>
      </c>
      <c r="I33" s="17">
        <v>0.125</v>
      </c>
      <c r="J33" s="13">
        <v>8</v>
      </c>
      <c r="K33" s="3">
        <v>6</v>
      </c>
      <c r="L33" s="11">
        <v>0.75</v>
      </c>
      <c r="M33" s="3">
        <f t="shared" si="4"/>
        <v>1</v>
      </c>
      <c r="N33" s="11">
        <f t="shared" si="5"/>
        <v>0.14285714285714285</v>
      </c>
      <c r="O33" s="3">
        <v>2</v>
      </c>
      <c r="P33" s="11">
        <v>0.25</v>
      </c>
      <c r="Q33" s="3">
        <v>0</v>
      </c>
      <c r="R33" s="14">
        <v>0</v>
      </c>
      <c r="S33" s="15">
        <v>8</v>
      </c>
      <c r="T33" s="3">
        <v>5</v>
      </c>
      <c r="U33" s="12">
        <v>0.625</v>
      </c>
      <c r="V33" s="3">
        <f t="shared" si="6"/>
        <v>1</v>
      </c>
      <c r="W33" s="12">
        <f t="shared" si="7"/>
        <v>0.16666666666666666</v>
      </c>
      <c r="X33" s="3">
        <v>3</v>
      </c>
      <c r="Y33" s="12">
        <v>0.375</v>
      </c>
      <c r="Z33" s="3">
        <v>0</v>
      </c>
      <c r="AA33" s="146">
        <v>0</v>
      </c>
    </row>
    <row r="34" spans="1:27" ht="15" customHeight="1">
      <c r="A34" s="336"/>
      <c r="B34" s="270">
        <v>2012</v>
      </c>
      <c r="C34" s="126">
        <v>4</v>
      </c>
      <c r="D34" s="88">
        <v>3</v>
      </c>
      <c r="E34" s="89">
        <v>0.75</v>
      </c>
      <c r="F34" s="88">
        <v>1</v>
      </c>
      <c r="G34" s="89">
        <v>0.25</v>
      </c>
      <c r="H34" s="88">
        <v>1</v>
      </c>
      <c r="I34" s="97">
        <v>0.25</v>
      </c>
      <c r="J34" s="90">
        <v>4</v>
      </c>
      <c r="K34" s="91">
        <v>2</v>
      </c>
      <c r="L34" s="92">
        <v>0.5</v>
      </c>
      <c r="M34" s="3">
        <f t="shared" si="4"/>
        <v>1</v>
      </c>
      <c r="N34" s="92">
        <f t="shared" si="5"/>
        <v>0.3333333333333333</v>
      </c>
      <c r="O34" s="91">
        <v>2</v>
      </c>
      <c r="P34" s="92">
        <v>0.5</v>
      </c>
      <c r="Q34" s="91">
        <v>0</v>
      </c>
      <c r="R34" s="93">
        <v>0</v>
      </c>
      <c r="S34" s="94">
        <v>4</v>
      </c>
      <c r="T34" s="91"/>
      <c r="U34" s="95"/>
      <c r="V34" s="91"/>
      <c r="W34" s="95"/>
      <c r="X34" s="91"/>
      <c r="Y34" s="95"/>
      <c r="Z34" s="91">
        <v>4</v>
      </c>
      <c r="AA34" s="147">
        <v>1</v>
      </c>
    </row>
    <row r="35" spans="1:27" ht="15" customHeight="1" thickBot="1">
      <c r="A35" s="336"/>
      <c r="B35" s="264">
        <v>2013</v>
      </c>
      <c r="C35" s="133">
        <v>3</v>
      </c>
      <c r="D35" s="35">
        <v>3</v>
      </c>
      <c r="E35" s="36">
        <v>1</v>
      </c>
      <c r="F35" s="35"/>
      <c r="G35" s="36"/>
      <c r="H35" s="35"/>
      <c r="I35" s="61"/>
      <c r="J35" s="37"/>
      <c r="K35" s="38"/>
      <c r="L35" s="39"/>
      <c r="M35" s="38"/>
      <c r="N35" s="39"/>
      <c r="O35" s="38"/>
      <c r="P35" s="39"/>
      <c r="Q35" s="38"/>
      <c r="R35" s="40"/>
      <c r="S35" s="41"/>
      <c r="T35" s="38"/>
      <c r="U35" s="42"/>
      <c r="V35" s="38"/>
      <c r="W35" s="42"/>
      <c r="X35" s="38"/>
      <c r="Y35" s="42"/>
      <c r="Z35" s="38"/>
      <c r="AA35" s="145"/>
    </row>
    <row r="36" spans="1:27" ht="15" customHeight="1" thickBot="1" thickTop="1">
      <c r="A36" s="373" t="s">
        <v>77</v>
      </c>
      <c r="B36" s="374"/>
      <c r="C36" s="98"/>
      <c r="D36" s="99"/>
      <c r="E36" s="100">
        <f>AVERAGE(E22:E35)</f>
        <v>0.7154761904761904</v>
      </c>
      <c r="F36" s="99"/>
      <c r="G36" s="100">
        <f>AVERAGE(G22:G34)</f>
        <v>0.3064102564102564</v>
      </c>
      <c r="H36" s="99"/>
      <c r="I36" s="101">
        <f>AVERAGE(I22:I34)</f>
        <v>0.3064102564102564</v>
      </c>
      <c r="J36" s="102"/>
      <c r="K36" s="103"/>
      <c r="L36" s="136">
        <f>AVERAGE(L22:L34)</f>
        <v>0.5557692307692308</v>
      </c>
      <c r="M36" s="99"/>
      <c r="N36" s="136">
        <f>AVERAGE(N22:N34)</f>
        <v>0.19603174603174606</v>
      </c>
      <c r="O36" s="99"/>
      <c r="P36" s="136">
        <f>AVERAGE(P22:P34)</f>
        <v>0.4442307692307692</v>
      </c>
      <c r="Q36" s="99"/>
      <c r="R36" s="104"/>
      <c r="S36" s="105"/>
      <c r="T36" s="99"/>
      <c r="U36" s="136">
        <f>AVERAGE(U22:U33)</f>
        <v>0.4479166666666667</v>
      </c>
      <c r="V36" s="99"/>
      <c r="W36" s="136">
        <f>AVERAGE(W22:W33)</f>
        <v>0.1952380952380952</v>
      </c>
      <c r="X36" s="99"/>
      <c r="Y36" s="136">
        <f>AVERAGE(Y22:Y33)</f>
        <v>0.5520833333333334</v>
      </c>
      <c r="Z36" s="99"/>
      <c r="AA36" s="152"/>
    </row>
    <row r="37" spans="1:27" ht="15" customHeight="1" thickBot="1" thickTop="1">
      <c r="A37" s="375" t="s">
        <v>71</v>
      </c>
      <c r="B37" s="295"/>
      <c r="C37" s="80"/>
      <c r="D37" s="74"/>
      <c r="E37" s="167">
        <f>_xlfn.STDEV.P(E22:I35)</f>
        <v>0.8363378649716077</v>
      </c>
      <c r="F37" s="74"/>
      <c r="G37" s="75">
        <f>_xlfn.STDEV.P(G22:G34)</f>
        <v>0.15889421056544617</v>
      </c>
      <c r="H37" s="74"/>
      <c r="I37" s="76">
        <f>_xlfn.STDEV.P(I22:I34)</f>
        <v>0.15889421056544617</v>
      </c>
      <c r="J37" s="73"/>
      <c r="K37" s="74"/>
      <c r="L37" s="75">
        <f>_xlfn.STDEV.P(L22:L34)</f>
        <v>0.23240163380478793</v>
      </c>
      <c r="M37" s="74"/>
      <c r="N37" s="75">
        <f>_xlfn.STDEV.P(N22:N34)</f>
        <v>0.303040007456046</v>
      </c>
      <c r="O37" s="74"/>
      <c r="P37" s="75">
        <f>_xlfn.STDEV.P(P22:P34)</f>
        <v>0.23240163380478804</v>
      </c>
      <c r="Q37" s="74"/>
      <c r="R37" s="77"/>
      <c r="S37" s="78"/>
      <c r="T37" s="74"/>
      <c r="U37" s="75">
        <f>_xlfn.STDEV.P(U22:U33)</f>
        <v>0.26562568082701415</v>
      </c>
      <c r="V37" s="74"/>
      <c r="W37" s="75">
        <f>_xlfn.STDEV.P(W22:W33)</f>
        <v>0.2875010269790064</v>
      </c>
      <c r="X37" s="74"/>
      <c r="Y37" s="75">
        <f>_xlfn.STDEV.P(Y22:Y33)</f>
        <v>0.2656256808270143</v>
      </c>
      <c r="Z37" s="74"/>
      <c r="AA37" s="149"/>
    </row>
    <row r="38" spans="1:27" ht="15" customHeight="1" thickBot="1" thickTop="1">
      <c r="A38" s="372" t="s">
        <v>75</v>
      </c>
      <c r="B38" s="297"/>
      <c r="C38" s="60"/>
      <c r="D38" s="44"/>
      <c r="E38" s="81">
        <f>(E35-E22)/($B$18-$B$5)</f>
        <v>0.03076923076923077</v>
      </c>
      <c r="F38" s="44"/>
      <c r="G38" s="81">
        <f>SLOPE(G22:G34,$B$22:$B$34)</f>
        <v>-0.017380952380952382</v>
      </c>
      <c r="H38" s="44"/>
      <c r="I38" s="82">
        <f>SLOPE(I22:I34,$B$22:$B$34)</f>
        <v>-0.017380952380952382</v>
      </c>
      <c r="J38" s="70"/>
      <c r="K38" s="69"/>
      <c r="L38" s="81">
        <f>(L34-L22)/($B$17-$B$5)</f>
        <v>0.024999999999999998</v>
      </c>
      <c r="M38" s="69"/>
      <c r="N38" s="81">
        <f>(N34-N22)/($B$17-$B$5)</f>
        <v>-0.027777777777777776</v>
      </c>
      <c r="O38" s="69"/>
      <c r="P38" s="81">
        <f>(P34-P22)/($B$17-$B$5)</f>
        <v>-0.025000000000000005</v>
      </c>
      <c r="Q38" s="69"/>
      <c r="R38" s="71"/>
      <c r="S38" s="72"/>
      <c r="T38" s="69"/>
      <c r="U38" s="81">
        <f>(U33-U22)/($B$16-$B$5)</f>
        <v>0.038636363636363635</v>
      </c>
      <c r="V38" s="69"/>
      <c r="W38" s="81">
        <f>(W33-W22)/($B$16-$B$5)</f>
        <v>0.01515151515151515</v>
      </c>
      <c r="X38" s="69"/>
      <c r="Y38" s="81">
        <f>(Y33-Y22)/($B$16-$B$5)</f>
        <v>-0.03863636363636364</v>
      </c>
      <c r="Z38" s="69"/>
      <c r="AA38" s="153"/>
    </row>
    <row r="39" spans="1:27" ht="15" customHeight="1" thickTop="1">
      <c r="A39" s="346" t="s">
        <v>33</v>
      </c>
      <c r="B39" s="265" t="s">
        <v>1</v>
      </c>
      <c r="C39" s="124">
        <v>17</v>
      </c>
      <c r="D39" s="27">
        <v>13</v>
      </c>
      <c r="E39" s="28">
        <v>0.7647058823529411</v>
      </c>
      <c r="F39" s="27">
        <v>4</v>
      </c>
      <c r="G39" s="28">
        <v>0.23529411764705885</v>
      </c>
      <c r="H39" s="27">
        <v>4</v>
      </c>
      <c r="I39" s="63">
        <v>0.23529411764705885</v>
      </c>
      <c r="J39" s="29">
        <v>17</v>
      </c>
      <c r="K39" s="30">
        <v>9</v>
      </c>
      <c r="L39" s="31">
        <v>0.5294117647058824</v>
      </c>
      <c r="M39" s="30">
        <f>D39-K39</f>
        <v>4</v>
      </c>
      <c r="N39" s="31">
        <f t="shared" si="5"/>
        <v>0.3076923076923077</v>
      </c>
      <c r="O39" s="30">
        <v>8</v>
      </c>
      <c r="P39" s="31">
        <v>0.4705882352941177</v>
      </c>
      <c r="Q39" s="30">
        <v>0</v>
      </c>
      <c r="R39" s="32">
        <v>0</v>
      </c>
      <c r="S39" s="33">
        <v>17</v>
      </c>
      <c r="T39" s="30">
        <v>10</v>
      </c>
      <c r="U39" s="34">
        <v>0.5882352941176471</v>
      </c>
      <c r="V39" s="166">
        <f t="shared" si="6"/>
        <v>-1</v>
      </c>
      <c r="W39" s="34">
        <f t="shared" si="7"/>
        <v>-0.1111111111111111</v>
      </c>
      <c r="X39" s="30">
        <v>7</v>
      </c>
      <c r="Y39" s="34">
        <v>0.411764705882353</v>
      </c>
      <c r="Z39" s="30">
        <v>0</v>
      </c>
      <c r="AA39" s="151">
        <v>0</v>
      </c>
    </row>
    <row r="40" spans="1:27" ht="15" customHeight="1">
      <c r="A40" s="336"/>
      <c r="B40" s="262" t="s">
        <v>2</v>
      </c>
      <c r="C40" s="123">
        <v>15</v>
      </c>
      <c r="D40" s="10">
        <v>10</v>
      </c>
      <c r="E40" s="9">
        <v>0.6666666666666667</v>
      </c>
      <c r="F40" s="10">
        <v>5</v>
      </c>
      <c r="G40" s="9">
        <v>0.33333333333333337</v>
      </c>
      <c r="H40" s="10">
        <v>5</v>
      </c>
      <c r="I40" s="17">
        <v>0.33333333333333337</v>
      </c>
      <c r="J40" s="13">
        <v>15</v>
      </c>
      <c r="K40" s="3">
        <v>8</v>
      </c>
      <c r="L40" s="11">
        <v>0.5333333333333333</v>
      </c>
      <c r="M40" s="3">
        <f aca="true" t="shared" si="8" ref="M40:M119">D40-K40</f>
        <v>2</v>
      </c>
      <c r="N40" s="11">
        <f t="shared" si="5"/>
        <v>0.2</v>
      </c>
      <c r="O40" s="3">
        <v>7</v>
      </c>
      <c r="P40" s="11">
        <v>0.4666666666666666</v>
      </c>
      <c r="Q40" s="3">
        <v>0</v>
      </c>
      <c r="R40" s="14">
        <v>0</v>
      </c>
      <c r="S40" s="15">
        <v>15</v>
      </c>
      <c r="T40" s="3">
        <v>9</v>
      </c>
      <c r="U40" s="12">
        <v>0.6</v>
      </c>
      <c r="V40" s="165">
        <f t="shared" si="6"/>
        <v>-1</v>
      </c>
      <c r="W40" s="12">
        <f t="shared" si="7"/>
        <v>-0.125</v>
      </c>
      <c r="X40" s="3">
        <v>6</v>
      </c>
      <c r="Y40" s="12">
        <v>0.4</v>
      </c>
      <c r="Z40" s="3">
        <v>0</v>
      </c>
      <c r="AA40" s="146">
        <v>0</v>
      </c>
    </row>
    <row r="41" spans="1:27" ht="15" customHeight="1">
      <c r="A41" s="336"/>
      <c r="B41" s="262" t="s">
        <v>3</v>
      </c>
      <c r="C41" s="123">
        <v>26</v>
      </c>
      <c r="D41" s="10">
        <v>19</v>
      </c>
      <c r="E41" s="9">
        <v>0.7307692307692308</v>
      </c>
      <c r="F41" s="10">
        <v>7</v>
      </c>
      <c r="G41" s="9">
        <v>0.2692307692307692</v>
      </c>
      <c r="H41" s="10">
        <v>7</v>
      </c>
      <c r="I41" s="17">
        <v>0.2692307692307692</v>
      </c>
      <c r="J41" s="13">
        <v>26</v>
      </c>
      <c r="K41" s="3">
        <v>14</v>
      </c>
      <c r="L41" s="11">
        <v>0.5384615384615384</v>
      </c>
      <c r="M41" s="3">
        <f t="shared" si="8"/>
        <v>5</v>
      </c>
      <c r="N41" s="11">
        <f t="shared" si="5"/>
        <v>0.2631578947368421</v>
      </c>
      <c r="O41" s="3">
        <v>12</v>
      </c>
      <c r="P41" s="11">
        <v>0.4615384615384615</v>
      </c>
      <c r="Q41" s="3">
        <v>0</v>
      </c>
      <c r="R41" s="14">
        <v>0</v>
      </c>
      <c r="S41" s="15">
        <v>26</v>
      </c>
      <c r="T41" s="3">
        <v>11</v>
      </c>
      <c r="U41" s="12">
        <v>0.4230769230769231</v>
      </c>
      <c r="V41" s="3">
        <f t="shared" si="6"/>
        <v>3</v>
      </c>
      <c r="W41" s="12">
        <f t="shared" si="7"/>
        <v>0.21428571428571427</v>
      </c>
      <c r="X41" s="3">
        <v>15</v>
      </c>
      <c r="Y41" s="12">
        <v>0.576923076923077</v>
      </c>
      <c r="Z41" s="3">
        <v>0</v>
      </c>
      <c r="AA41" s="146">
        <v>0</v>
      </c>
    </row>
    <row r="42" spans="1:27" ht="15" customHeight="1">
      <c r="A42" s="336"/>
      <c r="B42" s="262" t="s">
        <v>4</v>
      </c>
      <c r="C42" s="123">
        <v>11</v>
      </c>
      <c r="D42" s="10">
        <v>10</v>
      </c>
      <c r="E42" s="9">
        <v>0.9090909090909091</v>
      </c>
      <c r="F42" s="10">
        <v>1</v>
      </c>
      <c r="G42" s="9">
        <v>0.09090909090909091</v>
      </c>
      <c r="H42" s="10">
        <v>1</v>
      </c>
      <c r="I42" s="17">
        <v>0.09090909090909091</v>
      </c>
      <c r="J42" s="13">
        <v>11</v>
      </c>
      <c r="K42" s="3">
        <v>9</v>
      </c>
      <c r="L42" s="11">
        <v>0.8181818181818181</v>
      </c>
      <c r="M42" s="3">
        <f t="shared" si="8"/>
        <v>1</v>
      </c>
      <c r="N42" s="11">
        <f t="shared" si="5"/>
        <v>0.1</v>
      </c>
      <c r="O42" s="3">
        <v>2</v>
      </c>
      <c r="P42" s="11">
        <v>0.18181818181818182</v>
      </c>
      <c r="Q42" s="3">
        <v>0</v>
      </c>
      <c r="R42" s="14">
        <v>0</v>
      </c>
      <c r="S42" s="15">
        <v>11</v>
      </c>
      <c r="T42" s="3">
        <v>9</v>
      </c>
      <c r="U42" s="12">
        <v>0.8181818181818181</v>
      </c>
      <c r="V42" s="3">
        <f t="shared" si="6"/>
        <v>0</v>
      </c>
      <c r="W42" s="12">
        <f t="shared" si="7"/>
        <v>0</v>
      </c>
      <c r="X42" s="3">
        <v>2</v>
      </c>
      <c r="Y42" s="12">
        <v>0.18181818181818182</v>
      </c>
      <c r="Z42" s="3">
        <v>0</v>
      </c>
      <c r="AA42" s="146">
        <v>0</v>
      </c>
    </row>
    <row r="43" spans="1:27" ht="15" customHeight="1">
      <c r="A43" s="336"/>
      <c r="B43" s="262" t="s">
        <v>5</v>
      </c>
      <c r="C43" s="123">
        <v>10</v>
      </c>
      <c r="D43" s="10">
        <v>6</v>
      </c>
      <c r="E43" s="9">
        <v>0.6</v>
      </c>
      <c r="F43" s="10">
        <v>4</v>
      </c>
      <c r="G43" s="9">
        <v>0.4</v>
      </c>
      <c r="H43" s="10">
        <v>4</v>
      </c>
      <c r="I43" s="17">
        <v>0.4</v>
      </c>
      <c r="J43" s="13">
        <v>10</v>
      </c>
      <c r="K43" s="3">
        <v>2</v>
      </c>
      <c r="L43" s="11">
        <v>0.2</v>
      </c>
      <c r="M43" s="3">
        <f t="shared" si="8"/>
        <v>4</v>
      </c>
      <c r="N43" s="11">
        <f t="shared" si="5"/>
        <v>0.6666666666666666</v>
      </c>
      <c r="O43" s="3">
        <v>8</v>
      </c>
      <c r="P43" s="11">
        <v>0.8</v>
      </c>
      <c r="Q43" s="3">
        <v>0</v>
      </c>
      <c r="R43" s="14">
        <v>0</v>
      </c>
      <c r="S43" s="15">
        <v>10</v>
      </c>
      <c r="T43" s="3">
        <v>2</v>
      </c>
      <c r="U43" s="12">
        <v>0.2</v>
      </c>
      <c r="V43" s="3">
        <f t="shared" si="6"/>
        <v>0</v>
      </c>
      <c r="W43" s="12">
        <f t="shared" si="7"/>
        <v>0</v>
      </c>
      <c r="X43" s="3">
        <v>8</v>
      </c>
      <c r="Y43" s="12">
        <v>0.8</v>
      </c>
      <c r="Z43" s="3">
        <v>0</v>
      </c>
      <c r="AA43" s="146">
        <v>0</v>
      </c>
    </row>
    <row r="44" spans="1:27" ht="15" customHeight="1">
      <c r="A44" s="336"/>
      <c r="B44" s="262" t="s">
        <v>6</v>
      </c>
      <c r="C44" s="123">
        <v>35</v>
      </c>
      <c r="D44" s="10">
        <v>24</v>
      </c>
      <c r="E44" s="9">
        <v>0.6857142857142857</v>
      </c>
      <c r="F44" s="10">
        <v>11</v>
      </c>
      <c r="G44" s="9">
        <v>0.3142857142857143</v>
      </c>
      <c r="H44" s="10">
        <v>11</v>
      </c>
      <c r="I44" s="17">
        <v>0.3142857142857143</v>
      </c>
      <c r="J44" s="13">
        <v>35</v>
      </c>
      <c r="K44" s="3">
        <v>21</v>
      </c>
      <c r="L44" s="11">
        <v>0.6</v>
      </c>
      <c r="M44" s="3">
        <f t="shared" si="8"/>
        <v>3</v>
      </c>
      <c r="N44" s="11">
        <f t="shared" si="5"/>
        <v>0.125</v>
      </c>
      <c r="O44" s="3">
        <v>14</v>
      </c>
      <c r="P44" s="11">
        <v>0.4</v>
      </c>
      <c r="Q44" s="3">
        <v>0</v>
      </c>
      <c r="R44" s="14">
        <v>0</v>
      </c>
      <c r="S44" s="15">
        <v>35</v>
      </c>
      <c r="T44" s="3">
        <v>16</v>
      </c>
      <c r="U44" s="12">
        <v>0.45714285714285713</v>
      </c>
      <c r="V44" s="3">
        <f t="shared" si="6"/>
        <v>5</v>
      </c>
      <c r="W44" s="12">
        <f t="shared" si="7"/>
        <v>0.23809523809523808</v>
      </c>
      <c r="X44" s="3">
        <v>19</v>
      </c>
      <c r="Y44" s="12">
        <v>0.5428571428571428</v>
      </c>
      <c r="Z44" s="3">
        <v>0</v>
      </c>
      <c r="AA44" s="146">
        <v>0</v>
      </c>
    </row>
    <row r="45" spans="1:27" ht="15" customHeight="1">
      <c r="A45" s="336"/>
      <c r="B45" s="262" t="s">
        <v>7</v>
      </c>
      <c r="C45" s="123">
        <v>37</v>
      </c>
      <c r="D45" s="10">
        <v>30</v>
      </c>
      <c r="E45" s="9">
        <v>0.8108108108108109</v>
      </c>
      <c r="F45" s="10">
        <v>7</v>
      </c>
      <c r="G45" s="9">
        <v>0.1891891891891892</v>
      </c>
      <c r="H45" s="10">
        <v>7</v>
      </c>
      <c r="I45" s="17">
        <v>0.1891891891891892</v>
      </c>
      <c r="J45" s="13">
        <v>37</v>
      </c>
      <c r="K45" s="3">
        <v>23</v>
      </c>
      <c r="L45" s="11">
        <v>0.6216216216216216</v>
      </c>
      <c r="M45" s="3">
        <f t="shared" si="8"/>
        <v>7</v>
      </c>
      <c r="N45" s="11">
        <f t="shared" si="5"/>
        <v>0.23333333333333334</v>
      </c>
      <c r="O45" s="3">
        <v>14</v>
      </c>
      <c r="P45" s="11">
        <v>0.3783783783783784</v>
      </c>
      <c r="Q45" s="3">
        <v>0</v>
      </c>
      <c r="R45" s="14">
        <v>0</v>
      </c>
      <c r="S45" s="15">
        <v>37</v>
      </c>
      <c r="T45" s="3">
        <v>19</v>
      </c>
      <c r="U45" s="12">
        <v>0.5135135135135136</v>
      </c>
      <c r="V45" s="3">
        <f t="shared" si="6"/>
        <v>4</v>
      </c>
      <c r="W45" s="12">
        <f t="shared" si="7"/>
        <v>0.17391304347826086</v>
      </c>
      <c r="X45" s="3">
        <v>18</v>
      </c>
      <c r="Y45" s="12">
        <v>0.48648648648648646</v>
      </c>
      <c r="Z45" s="3">
        <v>0</v>
      </c>
      <c r="AA45" s="146">
        <v>0</v>
      </c>
    </row>
    <row r="46" spans="1:27" ht="15" customHeight="1">
      <c r="A46" s="336"/>
      <c r="B46" s="263">
        <v>2007</v>
      </c>
      <c r="C46" s="123">
        <v>36</v>
      </c>
      <c r="D46" s="10">
        <v>28</v>
      </c>
      <c r="E46" s="9">
        <v>0.7777777777777779</v>
      </c>
      <c r="F46" s="10">
        <v>8</v>
      </c>
      <c r="G46" s="9">
        <v>0.2222222222222222</v>
      </c>
      <c r="H46" s="10">
        <v>8</v>
      </c>
      <c r="I46" s="17">
        <v>0.2222222222222222</v>
      </c>
      <c r="J46" s="13">
        <v>36</v>
      </c>
      <c r="K46" s="3">
        <v>24</v>
      </c>
      <c r="L46" s="11">
        <v>0.6666666666666665</v>
      </c>
      <c r="M46" s="3">
        <f t="shared" si="8"/>
        <v>4</v>
      </c>
      <c r="N46" s="11">
        <f t="shared" si="5"/>
        <v>0.14285714285714285</v>
      </c>
      <c r="O46" s="3">
        <v>12</v>
      </c>
      <c r="P46" s="11">
        <v>0.33333333333333326</v>
      </c>
      <c r="Q46" s="3">
        <v>0</v>
      </c>
      <c r="R46" s="14">
        <v>0</v>
      </c>
      <c r="S46" s="15">
        <v>36</v>
      </c>
      <c r="T46" s="3">
        <v>18</v>
      </c>
      <c r="U46" s="12">
        <v>0.5</v>
      </c>
      <c r="V46" s="3">
        <f t="shared" si="6"/>
        <v>6</v>
      </c>
      <c r="W46" s="12">
        <f t="shared" si="7"/>
        <v>0.25</v>
      </c>
      <c r="X46" s="3">
        <v>18</v>
      </c>
      <c r="Y46" s="12">
        <v>0.5</v>
      </c>
      <c r="Z46" s="3">
        <v>0</v>
      </c>
      <c r="AA46" s="146">
        <v>0</v>
      </c>
    </row>
    <row r="47" spans="1:27" ht="15" customHeight="1">
      <c r="A47" s="336"/>
      <c r="B47" s="263">
        <v>2008</v>
      </c>
      <c r="C47" s="123">
        <v>35</v>
      </c>
      <c r="D47" s="10">
        <v>24</v>
      </c>
      <c r="E47" s="9">
        <v>0.6857142857142857</v>
      </c>
      <c r="F47" s="10">
        <v>11</v>
      </c>
      <c r="G47" s="9">
        <v>0.3142857142857143</v>
      </c>
      <c r="H47" s="10">
        <v>11</v>
      </c>
      <c r="I47" s="17">
        <v>0.3142857142857143</v>
      </c>
      <c r="J47" s="13">
        <v>35</v>
      </c>
      <c r="K47" s="3">
        <v>18</v>
      </c>
      <c r="L47" s="11">
        <v>0.5142857142857142</v>
      </c>
      <c r="M47" s="3">
        <f t="shared" si="8"/>
        <v>6</v>
      </c>
      <c r="N47" s="11">
        <f t="shared" si="5"/>
        <v>0.25</v>
      </c>
      <c r="O47" s="3">
        <v>17</v>
      </c>
      <c r="P47" s="11">
        <v>0.4857142857142857</v>
      </c>
      <c r="Q47" s="3">
        <v>0</v>
      </c>
      <c r="R47" s="14">
        <v>0</v>
      </c>
      <c r="S47" s="15">
        <v>35</v>
      </c>
      <c r="T47" s="3">
        <v>19</v>
      </c>
      <c r="U47" s="12">
        <v>0.5428571428571428</v>
      </c>
      <c r="V47" s="165">
        <f t="shared" si="6"/>
        <v>-1</v>
      </c>
      <c r="W47" s="12">
        <f t="shared" si="7"/>
        <v>-0.05555555555555555</v>
      </c>
      <c r="X47" s="3">
        <v>16</v>
      </c>
      <c r="Y47" s="12">
        <v>0.45714285714285713</v>
      </c>
      <c r="Z47" s="3">
        <v>0</v>
      </c>
      <c r="AA47" s="146">
        <v>0</v>
      </c>
    </row>
    <row r="48" spans="1:27" ht="15" customHeight="1">
      <c r="A48" s="336"/>
      <c r="B48" s="263">
        <v>2009</v>
      </c>
      <c r="C48" s="123">
        <v>39</v>
      </c>
      <c r="D48" s="10">
        <v>27</v>
      </c>
      <c r="E48" s="9">
        <v>0.6923076923076923</v>
      </c>
      <c r="F48" s="10">
        <v>12</v>
      </c>
      <c r="G48" s="9">
        <v>0.3076923076923077</v>
      </c>
      <c r="H48" s="10">
        <v>12</v>
      </c>
      <c r="I48" s="17">
        <v>0.3076923076923077</v>
      </c>
      <c r="J48" s="13">
        <v>39</v>
      </c>
      <c r="K48" s="3">
        <v>20</v>
      </c>
      <c r="L48" s="11">
        <v>0.5128205128205128</v>
      </c>
      <c r="M48" s="3">
        <f t="shared" si="8"/>
        <v>7</v>
      </c>
      <c r="N48" s="11">
        <f t="shared" si="5"/>
        <v>0.25925925925925924</v>
      </c>
      <c r="O48" s="3">
        <v>19</v>
      </c>
      <c r="P48" s="11">
        <v>0.48717948717948717</v>
      </c>
      <c r="Q48" s="3">
        <v>0</v>
      </c>
      <c r="R48" s="14">
        <v>0</v>
      </c>
      <c r="S48" s="15">
        <v>39</v>
      </c>
      <c r="T48" s="3">
        <v>19</v>
      </c>
      <c r="U48" s="12">
        <v>0.48717948717948717</v>
      </c>
      <c r="V48" s="3">
        <f t="shared" si="6"/>
        <v>1</v>
      </c>
      <c r="W48" s="12">
        <f t="shared" si="7"/>
        <v>0.05</v>
      </c>
      <c r="X48" s="3">
        <v>20</v>
      </c>
      <c r="Y48" s="12">
        <v>0.5128205128205128</v>
      </c>
      <c r="Z48" s="3">
        <v>0</v>
      </c>
      <c r="AA48" s="146">
        <v>0</v>
      </c>
    </row>
    <row r="49" spans="1:27" ht="15" customHeight="1">
      <c r="A49" s="336"/>
      <c r="B49" s="263">
        <v>2010</v>
      </c>
      <c r="C49" s="123">
        <v>32</v>
      </c>
      <c r="D49" s="10">
        <v>19</v>
      </c>
      <c r="E49" s="9">
        <v>0.59375</v>
      </c>
      <c r="F49" s="10">
        <v>13</v>
      </c>
      <c r="G49" s="9">
        <v>0.40625</v>
      </c>
      <c r="H49" s="10">
        <v>13</v>
      </c>
      <c r="I49" s="17">
        <v>0.40625</v>
      </c>
      <c r="J49" s="13">
        <v>32</v>
      </c>
      <c r="K49" s="3">
        <v>14</v>
      </c>
      <c r="L49" s="11">
        <v>0.4375</v>
      </c>
      <c r="M49" s="3">
        <f t="shared" si="8"/>
        <v>5</v>
      </c>
      <c r="N49" s="11">
        <f t="shared" si="5"/>
        <v>0.2631578947368421</v>
      </c>
      <c r="O49" s="3">
        <v>18</v>
      </c>
      <c r="P49" s="11">
        <v>0.5625</v>
      </c>
      <c r="Q49" s="3">
        <v>0</v>
      </c>
      <c r="R49" s="14">
        <v>0</v>
      </c>
      <c r="S49" s="15">
        <v>32</v>
      </c>
      <c r="T49" s="3">
        <v>14</v>
      </c>
      <c r="U49" s="12">
        <v>0.4375</v>
      </c>
      <c r="V49" s="3">
        <f t="shared" si="6"/>
        <v>0</v>
      </c>
      <c r="W49" s="12">
        <f t="shared" si="7"/>
        <v>0</v>
      </c>
      <c r="X49" s="3">
        <v>18</v>
      </c>
      <c r="Y49" s="12">
        <v>0.5625</v>
      </c>
      <c r="Z49" s="3">
        <v>0</v>
      </c>
      <c r="AA49" s="146">
        <v>0</v>
      </c>
    </row>
    <row r="50" spans="1:27" ht="15" customHeight="1">
      <c r="A50" s="336"/>
      <c r="B50" s="263">
        <v>2011</v>
      </c>
      <c r="C50" s="123">
        <v>31</v>
      </c>
      <c r="D50" s="10">
        <v>25</v>
      </c>
      <c r="E50" s="9">
        <v>0.8064516129032258</v>
      </c>
      <c r="F50" s="10">
        <v>6</v>
      </c>
      <c r="G50" s="9">
        <v>0.1935483870967742</v>
      </c>
      <c r="H50" s="10">
        <v>6</v>
      </c>
      <c r="I50" s="17">
        <v>0.1935483870967742</v>
      </c>
      <c r="J50" s="13">
        <v>31</v>
      </c>
      <c r="K50" s="3">
        <v>22</v>
      </c>
      <c r="L50" s="11">
        <v>0.7096774193548387</v>
      </c>
      <c r="M50" s="3">
        <f t="shared" si="8"/>
        <v>3</v>
      </c>
      <c r="N50" s="11">
        <f t="shared" si="5"/>
        <v>0.12</v>
      </c>
      <c r="O50" s="3">
        <v>9</v>
      </c>
      <c r="P50" s="11">
        <v>0.2903225806451613</v>
      </c>
      <c r="Q50" s="3">
        <v>0</v>
      </c>
      <c r="R50" s="14">
        <v>0</v>
      </c>
      <c r="S50" s="15">
        <v>31</v>
      </c>
      <c r="T50" s="3">
        <v>18</v>
      </c>
      <c r="U50" s="12">
        <v>0.581</v>
      </c>
      <c r="V50" s="3">
        <f t="shared" si="6"/>
        <v>4</v>
      </c>
      <c r="W50" s="12">
        <f t="shared" si="7"/>
        <v>0.18181818181818182</v>
      </c>
      <c r="X50" s="3">
        <v>13</v>
      </c>
      <c r="Y50" s="12">
        <v>0.419</v>
      </c>
      <c r="Z50" s="3">
        <v>0</v>
      </c>
      <c r="AA50" s="146">
        <v>0</v>
      </c>
    </row>
    <row r="51" spans="1:27" ht="15" customHeight="1">
      <c r="A51" s="336"/>
      <c r="B51" s="270">
        <v>2012</v>
      </c>
      <c r="C51" s="126">
        <v>19</v>
      </c>
      <c r="D51" s="88">
        <v>16</v>
      </c>
      <c r="E51" s="89">
        <v>0.8421052631578947</v>
      </c>
      <c r="F51" s="88">
        <v>3</v>
      </c>
      <c r="G51" s="89">
        <v>0.15789473684210525</v>
      </c>
      <c r="H51" s="88">
        <v>3</v>
      </c>
      <c r="I51" s="97">
        <v>0.15789473684210525</v>
      </c>
      <c r="J51" s="90">
        <v>19</v>
      </c>
      <c r="K51" s="91">
        <v>12</v>
      </c>
      <c r="L51" s="92">
        <v>0.632</v>
      </c>
      <c r="M51" s="3">
        <f t="shared" si="8"/>
        <v>4</v>
      </c>
      <c r="N51" s="92">
        <f t="shared" si="5"/>
        <v>0.25</v>
      </c>
      <c r="O51" s="91">
        <v>7</v>
      </c>
      <c r="P51" s="92">
        <v>0.368</v>
      </c>
      <c r="Q51" s="91">
        <v>0</v>
      </c>
      <c r="R51" s="93">
        <v>0</v>
      </c>
      <c r="S51" s="94">
        <v>19</v>
      </c>
      <c r="T51" s="91"/>
      <c r="U51" s="95"/>
      <c r="V51" s="91"/>
      <c r="W51" s="95"/>
      <c r="X51" s="91"/>
      <c r="Y51" s="95"/>
      <c r="Z51" s="91">
        <v>19</v>
      </c>
      <c r="AA51" s="147">
        <v>1</v>
      </c>
    </row>
    <row r="52" spans="1:27" ht="15" customHeight="1" thickBot="1">
      <c r="A52" s="336"/>
      <c r="B52" s="264">
        <v>2013</v>
      </c>
      <c r="C52" s="133">
        <v>19</v>
      </c>
      <c r="D52" s="35">
        <v>18</v>
      </c>
      <c r="E52" s="36">
        <v>0.947</v>
      </c>
      <c r="F52" s="35"/>
      <c r="G52" s="36"/>
      <c r="H52" s="35"/>
      <c r="I52" s="61"/>
      <c r="J52" s="37"/>
      <c r="K52" s="38"/>
      <c r="L52" s="39"/>
      <c r="M52" s="38"/>
      <c r="N52" s="39"/>
      <c r="O52" s="38"/>
      <c r="P52" s="39"/>
      <c r="Q52" s="38"/>
      <c r="R52" s="40"/>
      <c r="S52" s="41"/>
      <c r="T52" s="38"/>
      <c r="U52" s="42"/>
      <c r="V52" s="38"/>
      <c r="W52" s="42"/>
      <c r="X52" s="38"/>
      <c r="Y52" s="42"/>
      <c r="Z52" s="38"/>
      <c r="AA52" s="145"/>
    </row>
    <row r="53" spans="1:27" ht="15" customHeight="1" thickBot="1" thickTop="1">
      <c r="A53" s="373" t="s">
        <v>77</v>
      </c>
      <c r="B53" s="374"/>
      <c r="C53" s="98"/>
      <c r="D53" s="99"/>
      <c r="E53" s="100">
        <f>AVERAGE(E39:E52)</f>
        <v>0.7509188869475515</v>
      </c>
      <c r="F53" s="99"/>
      <c r="G53" s="100">
        <f>AVERAGE(G39:G51)</f>
        <v>0.26416427559494454</v>
      </c>
      <c r="H53" s="99"/>
      <c r="I53" s="101">
        <f>AVERAGE(I39:I51)</f>
        <v>0.26416427559494454</v>
      </c>
      <c r="J53" s="102"/>
      <c r="K53" s="103"/>
      <c r="L53" s="136">
        <f>AVERAGE(L39:L51)</f>
        <v>0.5626123376486096</v>
      </c>
      <c r="M53" s="99"/>
      <c r="N53" s="136">
        <f>AVERAGE(N39:N51)</f>
        <v>0.24470188456018413</v>
      </c>
      <c r="O53" s="99"/>
      <c r="P53" s="136">
        <f>AVERAGE(P39:P51)</f>
        <v>0.43738766235139026</v>
      </c>
      <c r="Q53" s="99"/>
      <c r="R53" s="104"/>
      <c r="S53" s="105"/>
      <c r="T53" s="99"/>
      <c r="U53" s="136">
        <f>AVERAGE(U39:U50)</f>
        <v>0.5123905863391157</v>
      </c>
      <c r="V53" s="99"/>
      <c r="W53" s="136">
        <f>AVERAGE(W39:W50)</f>
        <v>0.06803712591756071</v>
      </c>
      <c r="X53" s="99"/>
      <c r="Y53" s="136">
        <f>AVERAGE(Y39:Y50)</f>
        <v>0.4876094136608842</v>
      </c>
      <c r="Z53" s="99"/>
      <c r="AA53" s="152"/>
    </row>
    <row r="54" spans="1:27" ht="15" customHeight="1" thickBot="1" thickTop="1">
      <c r="A54" s="375" t="s">
        <v>71</v>
      </c>
      <c r="B54" s="295"/>
      <c r="C54" s="80"/>
      <c r="D54" s="74"/>
      <c r="E54" s="167">
        <f>_xlfn.STDEV.P(E39:I52)</f>
        <v>3.961184163012352</v>
      </c>
      <c r="F54" s="74"/>
      <c r="G54" s="75">
        <f>_xlfn.STDEV.P(G39:G51)</f>
        <v>0.08982024564477127</v>
      </c>
      <c r="H54" s="74"/>
      <c r="I54" s="76">
        <f>_xlfn.STDEV.P(I39:I51)</f>
        <v>0.08982024564477127</v>
      </c>
      <c r="J54" s="73"/>
      <c r="K54" s="74"/>
      <c r="L54" s="75">
        <f>_xlfn.STDEV.P(L39:L51)</f>
        <v>0.14195450886529315</v>
      </c>
      <c r="M54" s="74"/>
      <c r="N54" s="75">
        <f>_xlfn.STDEV.P(N39:N51)</f>
        <v>0.13764194547631198</v>
      </c>
      <c r="O54" s="74"/>
      <c r="P54" s="75">
        <f>_xlfn.STDEV.P(P39:P51)</f>
        <v>0.14195450886529284</v>
      </c>
      <c r="Q54" s="74"/>
      <c r="R54" s="77"/>
      <c r="S54" s="78"/>
      <c r="T54" s="74"/>
      <c r="U54" s="75">
        <f>_xlfn.STDEV.P(U39:U50)</f>
        <v>0.1377157933145653</v>
      </c>
      <c r="V54" s="74"/>
      <c r="W54" s="75">
        <f>_xlfn.STDEV.P(W39:W50)</f>
        <v>0.1311550610314866</v>
      </c>
      <c r="X54" s="74"/>
      <c r="Y54" s="75">
        <f>_xlfn.STDEV.P(Y39:Y50)</f>
        <v>0.13771579331456546</v>
      </c>
      <c r="Z54" s="74"/>
      <c r="AA54" s="149"/>
    </row>
    <row r="55" spans="1:27" ht="15" customHeight="1" thickBot="1" thickTop="1">
      <c r="A55" s="372" t="s">
        <v>75</v>
      </c>
      <c r="B55" s="297"/>
      <c r="C55" s="60"/>
      <c r="D55" s="44"/>
      <c r="E55" s="81">
        <f>(E52-E39)/($B$18-$B$5)</f>
        <v>0.01402262443438914</v>
      </c>
      <c r="F55" s="44"/>
      <c r="G55" s="81">
        <f>SLOPE(G39:G51,$B$39:$B$51)</f>
        <v>-0.01672262046170608</v>
      </c>
      <c r="H55" s="44"/>
      <c r="I55" s="82">
        <f>SLOPE(I39:I51,$B$39:$B$51)</f>
        <v>-0.01672262046170608</v>
      </c>
      <c r="J55" s="70"/>
      <c r="K55" s="69"/>
      <c r="L55" s="81">
        <f>(L51-L39)/($B$17-$B$5)</f>
        <v>0.008549019607843137</v>
      </c>
      <c r="M55" s="69"/>
      <c r="N55" s="81">
        <f>(N51-N39)/($B$17-$B$5)</f>
        <v>-0.004807692307692309</v>
      </c>
      <c r="O55" s="69"/>
      <c r="P55" s="81">
        <f>(P51-P39)/($B$17-$B$5)</f>
        <v>-0.008549019607843142</v>
      </c>
      <c r="Q55" s="69"/>
      <c r="R55" s="71"/>
      <c r="S55" s="72"/>
      <c r="T55" s="69"/>
      <c r="U55" s="81">
        <f>(U50-U39)/($B$16-$B$5)</f>
        <v>-0.0006577540106951925</v>
      </c>
      <c r="V55" s="69"/>
      <c r="W55" s="81">
        <f>(W50-W39)/($B$16-$B$5)</f>
        <v>0.02662993572084481</v>
      </c>
      <c r="X55" s="69"/>
      <c r="Y55" s="81">
        <f>(Y50-Y39)/($B$16-$B$5)</f>
        <v>0.0006577540106951825</v>
      </c>
      <c r="Z55" s="69"/>
      <c r="AA55" s="153"/>
    </row>
    <row r="56" spans="1:27" ht="15" customHeight="1" thickTop="1">
      <c r="A56" s="346" t="s">
        <v>34</v>
      </c>
      <c r="B56" s="265" t="s">
        <v>1</v>
      </c>
      <c r="C56" s="124">
        <v>8</v>
      </c>
      <c r="D56" s="27">
        <v>5</v>
      </c>
      <c r="E56" s="28">
        <v>0.625</v>
      </c>
      <c r="F56" s="27">
        <v>3</v>
      </c>
      <c r="G56" s="28">
        <v>0.375</v>
      </c>
      <c r="H56" s="27">
        <v>3</v>
      </c>
      <c r="I56" s="63">
        <v>0.375</v>
      </c>
      <c r="J56" s="29">
        <v>8</v>
      </c>
      <c r="K56" s="30">
        <v>5</v>
      </c>
      <c r="L56" s="31">
        <v>0.625</v>
      </c>
      <c r="M56" s="30">
        <f t="shared" si="8"/>
        <v>0</v>
      </c>
      <c r="N56" s="31">
        <f t="shared" si="5"/>
        <v>0</v>
      </c>
      <c r="O56" s="30">
        <v>3</v>
      </c>
      <c r="P56" s="31">
        <v>0.375</v>
      </c>
      <c r="Q56" s="30">
        <v>0</v>
      </c>
      <c r="R56" s="32">
        <v>0</v>
      </c>
      <c r="S56" s="33">
        <v>8</v>
      </c>
      <c r="T56" s="30">
        <v>4</v>
      </c>
      <c r="U56" s="34">
        <v>0.5</v>
      </c>
      <c r="V56" s="30">
        <f t="shared" si="6"/>
        <v>1</v>
      </c>
      <c r="W56" s="34">
        <f t="shared" si="7"/>
        <v>0.2</v>
      </c>
      <c r="X56" s="30">
        <v>4</v>
      </c>
      <c r="Y56" s="34">
        <v>0.5</v>
      </c>
      <c r="Z56" s="30">
        <v>0</v>
      </c>
      <c r="AA56" s="151">
        <v>0</v>
      </c>
    </row>
    <row r="57" spans="1:27" ht="15" customHeight="1">
      <c r="A57" s="336"/>
      <c r="B57" s="262" t="s">
        <v>2</v>
      </c>
      <c r="C57" s="123">
        <v>14</v>
      </c>
      <c r="D57" s="10">
        <v>10</v>
      </c>
      <c r="E57" s="9">
        <v>0.7142857142857143</v>
      </c>
      <c r="F57" s="10">
        <v>4</v>
      </c>
      <c r="G57" s="9">
        <v>0.28571428571428575</v>
      </c>
      <c r="H57" s="10">
        <v>4</v>
      </c>
      <c r="I57" s="17">
        <v>0.28571428571428575</v>
      </c>
      <c r="J57" s="13">
        <v>14</v>
      </c>
      <c r="K57" s="3">
        <v>5</v>
      </c>
      <c r="L57" s="11">
        <v>0.35714285714285715</v>
      </c>
      <c r="M57" s="3">
        <f t="shared" si="8"/>
        <v>5</v>
      </c>
      <c r="N57" s="11">
        <f t="shared" si="5"/>
        <v>0.5</v>
      </c>
      <c r="O57" s="3">
        <v>9</v>
      </c>
      <c r="P57" s="11">
        <v>0.6428571428571429</v>
      </c>
      <c r="Q57" s="3">
        <v>0</v>
      </c>
      <c r="R57" s="14">
        <v>0</v>
      </c>
      <c r="S57" s="15">
        <v>14</v>
      </c>
      <c r="T57" s="3">
        <v>4</v>
      </c>
      <c r="U57" s="12">
        <v>0.28571428571428575</v>
      </c>
      <c r="V57" s="3">
        <f t="shared" si="6"/>
        <v>1</v>
      </c>
      <c r="W57" s="12">
        <f t="shared" si="7"/>
        <v>0.2</v>
      </c>
      <c r="X57" s="3">
        <v>10</v>
      </c>
      <c r="Y57" s="12">
        <v>0.7142857142857143</v>
      </c>
      <c r="Z57" s="3">
        <v>0</v>
      </c>
      <c r="AA57" s="146">
        <v>0</v>
      </c>
    </row>
    <row r="58" spans="1:27" ht="15" customHeight="1">
      <c r="A58" s="336"/>
      <c r="B58" s="262" t="s">
        <v>3</v>
      </c>
      <c r="C58" s="123">
        <v>7</v>
      </c>
      <c r="D58" s="10">
        <v>5</v>
      </c>
      <c r="E58" s="9">
        <v>0.7142857142857143</v>
      </c>
      <c r="F58" s="10">
        <v>2</v>
      </c>
      <c r="G58" s="9">
        <v>0.28571428571428575</v>
      </c>
      <c r="H58" s="10">
        <v>2</v>
      </c>
      <c r="I58" s="17">
        <v>0.28571428571428575</v>
      </c>
      <c r="J58" s="13">
        <v>7</v>
      </c>
      <c r="K58" s="3">
        <v>4</v>
      </c>
      <c r="L58" s="11">
        <v>0.5714285714285715</v>
      </c>
      <c r="M58" s="3">
        <f t="shared" si="8"/>
        <v>1</v>
      </c>
      <c r="N58" s="11">
        <f t="shared" si="5"/>
        <v>0.2</v>
      </c>
      <c r="O58" s="3">
        <v>3</v>
      </c>
      <c r="P58" s="11">
        <v>0.42857142857142855</v>
      </c>
      <c r="Q58" s="3">
        <v>0</v>
      </c>
      <c r="R58" s="14">
        <v>0</v>
      </c>
      <c r="S58" s="15">
        <v>7</v>
      </c>
      <c r="T58" s="3">
        <v>4</v>
      </c>
      <c r="U58" s="12">
        <v>0.5714285714285715</v>
      </c>
      <c r="V58" s="3">
        <f t="shared" si="6"/>
        <v>0</v>
      </c>
      <c r="W58" s="12">
        <f t="shared" si="7"/>
        <v>0</v>
      </c>
      <c r="X58" s="3">
        <v>3</v>
      </c>
      <c r="Y58" s="12">
        <v>0.42857142857142855</v>
      </c>
      <c r="Z58" s="3">
        <v>0</v>
      </c>
      <c r="AA58" s="146">
        <v>0</v>
      </c>
    </row>
    <row r="59" spans="1:27" ht="15" customHeight="1">
      <c r="A59" s="336"/>
      <c r="B59" s="262" t="s">
        <v>4</v>
      </c>
      <c r="C59" s="123">
        <v>10</v>
      </c>
      <c r="D59" s="10">
        <v>8</v>
      </c>
      <c r="E59" s="9">
        <v>0.8</v>
      </c>
      <c r="F59" s="10">
        <v>2</v>
      </c>
      <c r="G59" s="9">
        <v>0.2</v>
      </c>
      <c r="H59" s="10">
        <v>2</v>
      </c>
      <c r="I59" s="17">
        <v>0.2</v>
      </c>
      <c r="J59" s="13">
        <v>10</v>
      </c>
      <c r="K59" s="3">
        <v>7</v>
      </c>
      <c r="L59" s="11">
        <v>0.7</v>
      </c>
      <c r="M59" s="3">
        <f t="shared" si="8"/>
        <v>1</v>
      </c>
      <c r="N59" s="11">
        <f t="shared" si="5"/>
        <v>0.125</v>
      </c>
      <c r="O59" s="3">
        <v>3</v>
      </c>
      <c r="P59" s="11">
        <v>0.3</v>
      </c>
      <c r="Q59" s="3">
        <v>0</v>
      </c>
      <c r="R59" s="14">
        <v>0</v>
      </c>
      <c r="S59" s="15">
        <v>10</v>
      </c>
      <c r="T59" s="3">
        <v>7</v>
      </c>
      <c r="U59" s="12">
        <v>0.7</v>
      </c>
      <c r="V59" s="3">
        <f t="shared" si="6"/>
        <v>0</v>
      </c>
      <c r="W59" s="12">
        <f t="shared" si="7"/>
        <v>0</v>
      </c>
      <c r="X59" s="3">
        <v>3</v>
      </c>
      <c r="Y59" s="12">
        <v>0.3</v>
      </c>
      <c r="Z59" s="3">
        <v>0</v>
      </c>
      <c r="AA59" s="146">
        <v>0</v>
      </c>
    </row>
    <row r="60" spans="1:27" ht="15" customHeight="1">
      <c r="A60" s="336"/>
      <c r="B60" s="262" t="s">
        <v>5</v>
      </c>
      <c r="C60" s="123">
        <v>10</v>
      </c>
      <c r="D60" s="10">
        <v>6</v>
      </c>
      <c r="E60" s="9">
        <v>0.6</v>
      </c>
      <c r="F60" s="10">
        <v>4</v>
      </c>
      <c r="G60" s="9">
        <v>0.4</v>
      </c>
      <c r="H60" s="10">
        <v>4</v>
      </c>
      <c r="I60" s="17">
        <v>0.4</v>
      </c>
      <c r="J60" s="13">
        <v>10</v>
      </c>
      <c r="K60" s="3">
        <v>5</v>
      </c>
      <c r="L60" s="11">
        <v>0.5</v>
      </c>
      <c r="M60" s="3">
        <f t="shared" si="8"/>
        <v>1</v>
      </c>
      <c r="N60" s="11">
        <f t="shared" si="5"/>
        <v>0.16666666666666666</v>
      </c>
      <c r="O60" s="3">
        <v>5</v>
      </c>
      <c r="P60" s="11">
        <v>0.5</v>
      </c>
      <c r="Q60" s="3">
        <v>0</v>
      </c>
      <c r="R60" s="14">
        <v>0</v>
      </c>
      <c r="S60" s="15">
        <v>10</v>
      </c>
      <c r="T60" s="3">
        <v>4</v>
      </c>
      <c r="U60" s="12">
        <v>0.4</v>
      </c>
      <c r="V60" s="3">
        <f t="shared" si="6"/>
        <v>1</v>
      </c>
      <c r="W60" s="12">
        <f t="shared" si="7"/>
        <v>0.2</v>
      </c>
      <c r="X60" s="3">
        <v>6</v>
      </c>
      <c r="Y60" s="12">
        <v>0.6</v>
      </c>
      <c r="Z60" s="3">
        <v>0</v>
      </c>
      <c r="AA60" s="146">
        <v>0</v>
      </c>
    </row>
    <row r="61" spans="1:27" ht="15" customHeight="1">
      <c r="A61" s="336"/>
      <c r="B61" s="262" t="s">
        <v>6</v>
      </c>
      <c r="C61" s="123">
        <v>7</v>
      </c>
      <c r="D61" s="10">
        <v>5</v>
      </c>
      <c r="E61" s="9">
        <v>0.7142857142857143</v>
      </c>
      <c r="F61" s="10">
        <v>2</v>
      </c>
      <c r="G61" s="9">
        <v>0.28571428571428575</v>
      </c>
      <c r="H61" s="10">
        <v>2</v>
      </c>
      <c r="I61" s="17">
        <v>0.28571428571428575</v>
      </c>
      <c r="J61" s="13">
        <v>7</v>
      </c>
      <c r="K61" s="3">
        <v>5</v>
      </c>
      <c r="L61" s="11">
        <v>0.7142857142857143</v>
      </c>
      <c r="M61" s="3">
        <f t="shared" si="8"/>
        <v>0</v>
      </c>
      <c r="N61" s="11">
        <f t="shared" si="5"/>
        <v>0</v>
      </c>
      <c r="O61" s="3">
        <v>2</v>
      </c>
      <c r="P61" s="11">
        <v>0.28571428571428575</v>
      </c>
      <c r="Q61" s="3">
        <v>0</v>
      </c>
      <c r="R61" s="14">
        <v>0</v>
      </c>
      <c r="S61" s="15">
        <v>7</v>
      </c>
      <c r="T61" s="3">
        <v>5</v>
      </c>
      <c r="U61" s="12">
        <v>0.7142857142857143</v>
      </c>
      <c r="V61" s="3">
        <f t="shared" si="6"/>
        <v>0</v>
      </c>
      <c r="W61" s="12">
        <f t="shared" si="7"/>
        <v>0</v>
      </c>
      <c r="X61" s="3">
        <v>2</v>
      </c>
      <c r="Y61" s="12">
        <v>0.28571428571428575</v>
      </c>
      <c r="Z61" s="3">
        <v>0</v>
      </c>
      <c r="AA61" s="146">
        <v>0</v>
      </c>
    </row>
    <row r="62" spans="1:27" ht="15" customHeight="1">
      <c r="A62" s="336"/>
      <c r="B62" s="262" t="s">
        <v>7</v>
      </c>
      <c r="C62" s="123">
        <v>2</v>
      </c>
      <c r="D62" s="10">
        <v>1</v>
      </c>
      <c r="E62" s="9">
        <v>0.5</v>
      </c>
      <c r="F62" s="10">
        <v>1</v>
      </c>
      <c r="G62" s="9">
        <v>0.5</v>
      </c>
      <c r="H62" s="10">
        <v>1</v>
      </c>
      <c r="I62" s="17">
        <v>0.5</v>
      </c>
      <c r="J62" s="13">
        <v>2</v>
      </c>
      <c r="K62" s="3">
        <v>1</v>
      </c>
      <c r="L62" s="11">
        <v>0.5</v>
      </c>
      <c r="M62" s="3">
        <f t="shared" si="8"/>
        <v>0</v>
      </c>
      <c r="N62" s="11">
        <f t="shared" si="5"/>
        <v>0</v>
      </c>
      <c r="O62" s="3">
        <v>1</v>
      </c>
      <c r="P62" s="11">
        <v>0.5</v>
      </c>
      <c r="Q62" s="3">
        <v>0</v>
      </c>
      <c r="R62" s="14">
        <v>0</v>
      </c>
      <c r="S62" s="15">
        <v>2</v>
      </c>
      <c r="T62" s="3">
        <v>1</v>
      </c>
      <c r="U62" s="12">
        <v>0.5</v>
      </c>
      <c r="V62" s="3">
        <f t="shared" si="6"/>
        <v>0</v>
      </c>
      <c r="W62" s="12">
        <f t="shared" si="7"/>
        <v>0</v>
      </c>
      <c r="X62" s="3">
        <v>1</v>
      </c>
      <c r="Y62" s="12">
        <v>0.5</v>
      </c>
      <c r="Z62" s="3">
        <v>0</v>
      </c>
      <c r="AA62" s="146">
        <v>0</v>
      </c>
    </row>
    <row r="63" spans="1:27" ht="15" customHeight="1">
      <c r="A63" s="336"/>
      <c r="B63" s="263">
        <v>2007</v>
      </c>
      <c r="C63" s="123">
        <v>13</v>
      </c>
      <c r="D63" s="10">
        <v>8</v>
      </c>
      <c r="E63" s="9">
        <v>0.6153846153846154</v>
      </c>
      <c r="F63" s="10">
        <v>5</v>
      </c>
      <c r="G63" s="9">
        <v>0.3846153846153847</v>
      </c>
      <c r="H63" s="10">
        <v>5</v>
      </c>
      <c r="I63" s="17">
        <v>0.3846153846153847</v>
      </c>
      <c r="J63" s="13">
        <v>13</v>
      </c>
      <c r="K63" s="3">
        <v>4</v>
      </c>
      <c r="L63" s="11">
        <v>0.3076923076923077</v>
      </c>
      <c r="M63" s="3">
        <f t="shared" si="8"/>
        <v>4</v>
      </c>
      <c r="N63" s="11">
        <f t="shared" si="5"/>
        <v>0.5</v>
      </c>
      <c r="O63" s="3">
        <v>9</v>
      </c>
      <c r="P63" s="11">
        <v>0.6923076923076923</v>
      </c>
      <c r="Q63" s="3">
        <v>0</v>
      </c>
      <c r="R63" s="14">
        <v>0</v>
      </c>
      <c r="S63" s="15">
        <v>13</v>
      </c>
      <c r="T63" s="3">
        <v>5</v>
      </c>
      <c r="U63" s="12">
        <v>0.3846153846153847</v>
      </c>
      <c r="V63" s="165">
        <f t="shared" si="6"/>
        <v>-1</v>
      </c>
      <c r="W63" s="12">
        <f t="shared" si="7"/>
        <v>-0.25</v>
      </c>
      <c r="X63" s="3">
        <v>8</v>
      </c>
      <c r="Y63" s="12">
        <v>0.6153846153846154</v>
      </c>
      <c r="Z63" s="3">
        <v>0</v>
      </c>
      <c r="AA63" s="146">
        <v>0</v>
      </c>
    </row>
    <row r="64" spans="1:27" ht="15" customHeight="1">
      <c r="A64" s="336"/>
      <c r="B64" s="263">
        <v>2008</v>
      </c>
      <c r="C64" s="123">
        <v>4</v>
      </c>
      <c r="D64" s="10">
        <v>3</v>
      </c>
      <c r="E64" s="9">
        <v>0.75</v>
      </c>
      <c r="F64" s="10">
        <v>1</v>
      </c>
      <c r="G64" s="9">
        <v>0.25</v>
      </c>
      <c r="H64" s="10">
        <v>1</v>
      </c>
      <c r="I64" s="17">
        <v>0.25</v>
      </c>
      <c r="J64" s="13">
        <v>4</v>
      </c>
      <c r="K64" s="3">
        <v>3</v>
      </c>
      <c r="L64" s="11">
        <v>0.75</v>
      </c>
      <c r="M64" s="3">
        <f t="shared" si="8"/>
        <v>0</v>
      </c>
      <c r="N64" s="11">
        <f t="shared" si="5"/>
        <v>0</v>
      </c>
      <c r="O64" s="3">
        <v>1</v>
      </c>
      <c r="P64" s="11">
        <v>0.25</v>
      </c>
      <c r="Q64" s="3">
        <v>0</v>
      </c>
      <c r="R64" s="14">
        <v>0</v>
      </c>
      <c r="S64" s="15">
        <v>4</v>
      </c>
      <c r="T64" s="3">
        <v>3</v>
      </c>
      <c r="U64" s="12">
        <v>0.75</v>
      </c>
      <c r="V64" s="3">
        <f t="shared" si="6"/>
        <v>0</v>
      </c>
      <c r="W64" s="12">
        <f t="shared" si="7"/>
        <v>0</v>
      </c>
      <c r="X64" s="3">
        <v>1</v>
      </c>
      <c r="Y64" s="12">
        <v>0.25</v>
      </c>
      <c r="Z64" s="3">
        <v>0</v>
      </c>
      <c r="AA64" s="146">
        <v>0</v>
      </c>
    </row>
    <row r="65" spans="1:27" ht="15" customHeight="1">
      <c r="A65" s="336"/>
      <c r="B65" s="263">
        <v>2009</v>
      </c>
      <c r="C65" s="123">
        <v>5</v>
      </c>
      <c r="D65" s="10">
        <v>3</v>
      </c>
      <c r="E65" s="9">
        <v>0.6</v>
      </c>
      <c r="F65" s="10">
        <v>2</v>
      </c>
      <c r="G65" s="9">
        <v>0.4</v>
      </c>
      <c r="H65" s="10">
        <v>2</v>
      </c>
      <c r="I65" s="17">
        <v>0.4</v>
      </c>
      <c r="J65" s="13">
        <v>5</v>
      </c>
      <c r="K65" s="3">
        <v>3</v>
      </c>
      <c r="L65" s="11">
        <v>0.6</v>
      </c>
      <c r="M65" s="3">
        <f t="shared" si="8"/>
        <v>0</v>
      </c>
      <c r="N65" s="11">
        <f t="shared" si="5"/>
        <v>0</v>
      </c>
      <c r="O65" s="3">
        <v>2</v>
      </c>
      <c r="P65" s="11">
        <v>0.4</v>
      </c>
      <c r="Q65" s="3">
        <v>0</v>
      </c>
      <c r="R65" s="14">
        <v>0</v>
      </c>
      <c r="S65" s="15">
        <v>5</v>
      </c>
      <c r="T65" s="3">
        <v>3</v>
      </c>
      <c r="U65" s="12">
        <v>0.6</v>
      </c>
      <c r="V65" s="3">
        <f t="shared" si="6"/>
        <v>0</v>
      </c>
      <c r="W65" s="12">
        <f t="shared" si="7"/>
        <v>0</v>
      </c>
      <c r="X65" s="3">
        <v>2</v>
      </c>
      <c r="Y65" s="12">
        <v>0.4</v>
      </c>
      <c r="Z65" s="3">
        <v>0</v>
      </c>
      <c r="AA65" s="146">
        <v>0</v>
      </c>
    </row>
    <row r="66" spans="1:27" ht="15" customHeight="1">
      <c r="A66" s="336"/>
      <c r="B66" s="263">
        <v>2010</v>
      </c>
      <c r="C66" s="123">
        <v>5</v>
      </c>
      <c r="D66" s="10">
        <v>3</v>
      </c>
      <c r="E66" s="9">
        <v>0.6</v>
      </c>
      <c r="F66" s="10">
        <v>2</v>
      </c>
      <c r="G66" s="9">
        <v>0.4</v>
      </c>
      <c r="H66" s="10">
        <v>2</v>
      </c>
      <c r="I66" s="17">
        <v>0.4</v>
      </c>
      <c r="J66" s="13">
        <v>5</v>
      </c>
      <c r="K66" s="3">
        <v>1</v>
      </c>
      <c r="L66" s="11">
        <v>0.2</v>
      </c>
      <c r="M66" s="3">
        <f t="shared" si="8"/>
        <v>2</v>
      </c>
      <c r="N66" s="11">
        <f t="shared" si="5"/>
        <v>0.6666666666666666</v>
      </c>
      <c r="O66" s="3">
        <v>4</v>
      </c>
      <c r="P66" s="11">
        <v>0.8</v>
      </c>
      <c r="Q66" s="3">
        <v>0</v>
      </c>
      <c r="R66" s="14">
        <v>0</v>
      </c>
      <c r="S66" s="15">
        <v>5</v>
      </c>
      <c r="T66" s="3">
        <v>2</v>
      </c>
      <c r="U66" s="12">
        <v>0.4</v>
      </c>
      <c r="V66" s="165">
        <f t="shared" si="6"/>
        <v>-1</v>
      </c>
      <c r="W66" s="12">
        <f t="shared" si="7"/>
        <v>-1</v>
      </c>
      <c r="X66" s="3">
        <v>3</v>
      </c>
      <c r="Y66" s="12">
        <v>0.6</v>
      </c>
      <c r="Z66" s="3">
        <v>0</v>
      </c>
      <c r="AA66" s="146">
        <v>0</v>
      </c>
    </row>
    <row r="67" spans="1:27" ht="15" customHeight="1">
      <c r="A67" s="336"/>
      <c r="B67" s="263">
        <v>2011</v>
      </c>
      <c r="C67" s="123">
        <v>7</v>
      </c>
      <c r="D67" s="10">
        <v>6</v>
      </c>
      <c r="E67" s="9">
        <v>0.8571428571428571</v>
      </c>
      <c r="F67" s="10">
        <v>1</v>
      </c>
      <c r="G67" s="9">
        <v>0.14285714285714285</v>
      </c>
      <c r="H67" s="10">
        <v>1</v>
      </c>
      <c r="I67" s="17">
        <v>0.14285714285714285</v>
      </c>
      <c r="J67" s="13">
        <v>7</v>
      </c>
      <c r="K67" s="3">
        <v>3</v>
      </c>
      <c r="L67" s="11">
        <v>0.42857142857142855</v>
      </c>
      <c r="M67" s="3">
        <f t="shared" si="8"/>
        <v>3</v>
      </c>
      <c r="N67" s="11">
        <f t="shared" si="5"/>
        <v>0.5</v>
      </c>
      <c r="O67" s="3">
        <v>4</v>
      </c>
      <c r="P67" s="11">
        <v>0.5714285714285714</v>
      </c>
      <c r="Q67" s="3">
        <v>0</v>
      </c>
      <c r="R67" s="14">
        <v>0</v>
      </c>
      <c r="S67" s="15">
        <v>7</v>
      </c>
      <c r="T67" s="3">
        <v>4</v>
      </c>
      <c r="U67" s="12">
        <v>0.571</v>
      </c>
      <c r="V67" s="165">
        <f>K67-T67</f>
        <v>-1</v>
      </c>
      <c r="W67" s="12">
        <f t="shared" si="7"/>
        <v>-0.3333333333333333</v>
      </c>
      <c r="X67" s="3">
        <v>3</v>
      </c>
      <c r="Y67" s="12">
        <v>0.429</v>
      </c>
      <c r="Z67" s="3">
        <v>0</v>
      </c>
      <c r="AA67" s="146">
        <v>0</v>
      </c>
    </row>
    <row r="68" spans="1:27" ht="14.25" customHeight="1">
      <c r="A68" s="336"/>
      <c r="B68" s="270">
        <v>2012</v>
      </c>
      <c r="C68" s="126">
        <v>6</v>
      </c>
      <c r="D68" s="88">
        <v>5</v>
      </c>
      <c r="E68" s="89">
        <v>0.833333333333333</v>
      </c>
      <c r="F68" s="88">
        <v>1</v>
      </c>
      <c r="G68" s="89">
        <v>0.16666666666666663</v>
      </c>
      <c r="H68" s="88">
        <v>1</v>
      </c>
      <c r="I68" s="97">
        <v>0.16666666666666663</v>
      </c>
      <c r="J68" s="90">
        <v>6</v>
      </c>
      <c r="K68" s="91">
        <v>3</v>
      </c>
      <c r="L68" s="92">
        <v>0.5</v>
      </c>
      <c r="M68" s="3">
        <f t="shared" si="8"/>
        <v>2</v>
      </c>
      <c r="N68" s="92">
        <f t="shared" si="5"/>
        <v>0.4</v>
      </c>
      <c r="O68" s="91">
        <v>3</v>
      </c>
      <c r="P68" s="92">
        <v>0.5</v>
      </c>
      <c r="Q68" s="91">
        <v>6</v>
      </c>
      <c r="R68" s="93">
        <v>1</v>
      </c>
      <c r="S68" s="94">
        <v>6</v>
      </c>
      <c r="T68" s="91"/>
      <c r="U68" s="95"/>
      <c r="V68" s="91"/>
      <c r="W68" s="95"/>
      <c r="X68" s="91"/>
      <c r="Y68" s="95"/>
      <c r="Z68" s="91">
        <v>6</v>
      </c>
      <c r="AA68" s="147">
        <v>1</v>
      </c>
    </row>
    <row r="69" spans="1:27" ht="14.25" customHeight="1" thickBot="1">
      <c r="A69" s="336"/>
      <c r="B69" s="264">
        <v>2013</v>
      </c>
      <c r="C69" s="133">
        <v>2</v>
      </c>
      <c r="D69" s="35">
        <v>2</v>
      </c>
      <c r="E69" s="36">
        <v>1</v>
      </c>
      <c r="F69" s="35"/>
      <c r="G69" s="36"/>
      <c r="H69" s="35"/>
      <c r="I69" s="61"/>
      <c r="J69" s="37"/>
      <c r="K69" s="38"/>
      <c r="L69" s="39"/>
      <c r="M69" s="38"/>
      <c r="N69" s="39"/>
      <c r="O69" s="38"/>
      <c r="P69" s="39"/>
      <c r="Q69" s="38"/>
      <c r="R69" s="40"/>
      <c r="S69" s="41"/>
      <c r="T69" s="38"/>
      <c r="U69" s="42"/>
      <c r="V69" s="38"/>
      <c r="W69" s="42"/>
      <c r="X69" s="38"/>
      <c r="Y69" s="42"/>
      <c r="Z69" s="38"/>
      <c r="AA69" s="145"/>
    </row>
    <row r="70" spans="1:27" ht="15" customHeight="1" thickBot="1" thickTop="1">
      <c r="A70" s="373" t="s">
        <v>77</v>
      </c>
      <c r="B70" s="374"/>
      <c r="C70" s="98"/>
      <c r="D70" s="99"/>
      <c r="E70" s="100">
        <f>AVERAGE(E56:E69)</f>
        <v>0.7088369963369962</v>
      </c>
      <c r="F70" s="99"/>
      <c r="G70" s="100">
        <f>AVERAGE(G56:G68)</f>
        <v>0.31356015779092705</v>
      </c>
      <c r="H70" s="99"/>
      <c r="I70" s="101">
        <f>AVERAGE(I56:I68)</f>
        <v>0.31356015779092705</v>
      </c>
      <c r="J70" s="102"/>
      <c r="K70" s="103"/>
      <c r="L70" s="136">
        <f>AVERAGE(L56:L68)</f>
        <v>0.5195477599323753</v>
      </c>
      <c r="M70" s="99"/>
      <c r="N70" s="136">
        <f>AVERAGE(N56:N68)</f>
        <v>0.23525641025641025</v>
      </c>
      <c r="O70" s="99"/>
      <c r="P70" s="136">
        <f>AVERAGE(P56:P68)</f>
        <v>0.48045224006762466</v>
      </c>
      <c r="Q70" s="99"/>
      <c r="R70" s="104"/>
      <c r="S70" s="105"/>
      <c r="T70" s="99"/>
      <c r="U70" s="136">
        <f>AVERAGE(U56:U67)</f>
        <v>0.5314203296703296</v>
      </c>
      <c r="V70" s="99"/>
      <c r="W70" s="136">
        <f>AVERAGE(W56:W67)</f>
        <v>-0.08194444444444443</v>
      </c>
      <c r="X70" s="99"/>
      <c r="Y70" s="136">
        <f>AVERAGE(Y56:Y67)</f>
        <v>0.46857967032967035</v>
      </c>
      <c r="Z70" s="99"/>
      <c r="AA70" s="152"/>
    </row>
    <row r="71" spans="1:27" ht="15" customHeight="1" thickBot="1" thickTop="1">
      <c r="A71" s="375" t="s">
        <v>71</v>
      </c>
      <c r="B71" s="295"/>
      <c r="C71" s="80"/>
      <c r="D71" s="74"/>
      <c r="E71" s="167">
        <f>_xlfn.STDEV.P(E56:I69)</f>
        <v>1.2168491366012388</v>
      </c>
      <c r="F71" s="74"/>
      <c r="G71" s="75">
        <f>_xlfn.STDEV.P(G56:G68)</f>
        <v>0.10227348370884874</v>
      </c>
      <c r="H71" s="74"/>
      <c r="I71" s="76">
        <f>_xlfn.STDEV.P(I56:I68)</f>
        <v>0.10227348370884874</v>
      </c>
      <c r="J71" s="73"/>
      <c r="K71" s="74"/>
      <c r="L71" s="75">
        <f>_xlfn.STDEV.P(L56:L68)</f>
        <v>0.15851968255047613</v>
      </c>
      <c r="M71" s="74"/>
      <c r="N71" s="75">
        <f>_xlfn.STDEV.P(N56:N68)</f>
        <v>0.23507031695197098</v>
      </c>
      <c r="O71" s="74"/>
      <c r="P71" s="75">
        <f>_xlfn.STDEV.P(P56:P68)</f>
        <v>0.15851968255047638</v>
      </c>
      <c r="Q71" s="74"/>
      <c r="R71" s="77"/>
      <c r="S71" s="78"/>
      <c r="T71" s="74"/>
      <c r="U71" s="75">
        <f>_xlfn.STDEV.P(U56:U67)</f>
        <v>0.14022200837081944</v>
      </c>
      <c r="V71" s="74"/>
      <c r="W71" s="75">
        <f>_xlfn.STDEV.P(W56:W67)</f>
        <v>0.31794029934976364</v>
      </c>
      <c r="X71" s="74"/>
      <c r="Y71" s="75">
        <f>_xlfn.STDEV.P(Y56:Y67)</f>
        <v>0.14022200837081927</v>
      </c>
      <c r="Z71" s="74"/>
      <c r="AA71" s="149"/>
    </row>
    <row r="72" spans="1:27" ht="15" customHeight="1" thickBot="1" thickTop="1">
      <c r="A72" s="372" t="s">
        <v>75</v>
      </c>
      <c r="B72" s="297"/>
      <c r="C72" s="60"/>
      <c r="D72" s="44"/>
      <c r="E72" s="81">
        <f>(E69-E56)/($B$18-$B$5)</f>
        <v>0.028846153846153848</v>
      </c>
      <c r="F72" s="44"/>
      <c r="G72" s="81">
        <f>SLOPE(G56:G68,$B$56:$B$68)</f>
        <v>-0.040319204604918904</v>
      </c>
      <c r="H72" s="44"/>
      <c r="I72" s="82">
        <f>SLOPE(I56:I68,$B$56:$B$68)</f>
        <v>-0.040319204604918904</v>
      </c>
      <c r="J72" s="70"/>
      <c r="K72" s="69"/>
      <c r="L72" s="81">
        <f>(L68-L56)/($B$17-$B$5)</f>
        <v>-0.010416666666666666</v>
      </c>
      <c r="M72" s="69"/>
      <c r="N72" s="81">
        <f>(N68-N56)/($B$17-$B$5)</f>
        <v>0.03333333333333333</v>
      </c>
      <c r="O72" s="69"/>
      <c r="P72" s="81">
        <f>(P68-P56)/($B$17-$B$5)</f>
        <v>0.010416666666666666</v>
      </c>
      <c r="Q72" s="69"/>
      <c r="R72" s="71"/>
      <c r="S72" s="72"/>
      <c r="T72" s="69"/>
      <c r="U72" s="81">
        <f>(U67-U56)/($B$16-$B$5)</f>
        <v>0.00645454545454545</v>
      </c>
      <c r="V72" s="69"/>
      <c r="W72" s="81">
        <f>(W67-W56)/($B$16-$B$5)</f>
        <v>-0.048484848484848485</v>
      </c>
      <c r="X72" s="69"/>
      <c r="Y72" s="81">
        <f>(Y67-Y56)/($B$16-$B$5)</f>
        <v>-0.006454545454545455</v>
      </c>
      <c r="Z72" s="69"/>
      <c r="AA72" s="153"/>
    </row>
    <row r="73" spans="1:27" ht="15" customHeight="1" thickTop="1">
      <c r="A73" s="346" t="s">
        <v>35</v>
      </c>
      <c r="B73" s="265" t="s">
        <v>1</v>
      </c>
      <c r="C73" s="124">
        <v>10</v>
      </c>
      <c r="D73" s="27">
        <v>8</v>
      </c>
      <c r="E73" s="28">
        <v>0.8</v>
      </c>
      <c r="F73" s="27">
        <v>2</v>
      </c>
      <c r="G73" s="28">
        <v>0.2</v>
      </c>
      <c r="H73" s="27">
        <v>2</v>
      </c>
      <c r="I73" s="63">
        <v>0.2</v>
      </c>
      <c r="J73" s="29">
        <v>10</v>
      </c>
      <c r="K73" s="30">
        <v>9</v>
      </c>
      <c r="L73" s="31">
        <v>0.9</v>
      </c>
      <c r="M73" s="166">
        <f t="shared" si="8"/>
        <v>-1</v>
      </c>
      <c r="N73" s="31">
        <f t="shared" si="5"/>
        <v>-0.125</v>
      </c>
      <c r="O73" s="30">
        <v>1</v>
      </c>
      <c r="P73" s="31">
        <v>0.1</v>
      </c>
      <c r="Q73" s="30">
        <v>0</v>
      </c>
      <c r="R73" s="32">
        <v>0</v>
      </c>
      <c r="S73" s="33">
        <v>10</v>
      </c>
      <c r="T73" s="30">
        <v>7</v>
      </c>
      <c r="U73" s="34">
        <v>0.7</v>
      </c>
      <c r="V73" s="30">
        <f t="shared" si="6"/>
        <v>2</v>
      </c>
      <c r="W73" s="34">
        <f t="shared" si="7"/>
        <v>0.2222222222222222</v>
      </c>
      <c r="X73" s="30">
        <v>3</v>
      </c>
      <c r="Y73" s="34">
        <v>0.3</v>
      </c>
      <c r="Z73" s="30">
        <v>0</v>
      </c>
      <c r="AA73" s="151">
        <v>0</v>
      </c>
    </row>
    <row r="74" spans="1:27" ht="15" customHeight="1">
      <c r="A74" s="336"/>
      <c r="B74" s="262" t="s">
        <v>2</v>
      </c>
      <c r="C74" s="123">
        <v>13</v>
      </c>
      <c r="D74" s="10">
        <v>11</v>
      </c>
      <c r="E74" s="9">
        <v>0.8461538461538461</v>
      </c>
      <c r="F74" s="10">
        <v>2</v>
      </c>
      <c r="G74" s="9">
        <v>0.15384615384615385</v>
      </c>
      <c r="H74" s="10">
        <v>2</v>
      </c>
      <c r="I74" s="17">
        <v>0.15384615384615385</v>
      </c>
      <c r="J74" s="13">
        <v>13</v>
      </c>
      <c r="K74" s="3">
        <v>10</v>
      </c>
      <c r="L74" s="11">
        <v>0.7692307692307692</v>
      </c>
      <c r="M74" s="3">
        <f t="shared" si="8"/>
        <v>1</v>
      </c>
      <c r="N74" s="11">
        <f t="shared" si="5"/>
        <v>0.09090909090909091</v>
      </c>
      <c r="O74" s="3">
        <v>3</v>
      </c>
      <c r="P74" s="11">
        <v>0.23076923076923075</v>
      </c>
      <c r="Q74" s="3">
        <v>0</v>
      </c>
      <c r="R74" s="14">
        <v>0</v>
      </c>
      <c r="S74" s="15">
        <v>13</v>
      </c>
      <c r="T74" s="3">
        <v>11</v>
      </c>
      <c r="U74" s="12">
        <v>0.8461538461538461</v>
      </c>
      <c r="V74" s="165">
        <f t="shared" si="6"/>
        <v>-1</v>
      </c>
      <c r="W74" s="12">
        <f t="shared" si="7"/>
        <v>-0.1</v>
      </c>
      <c r="X74" s="3">
        <v>2</v>
      </c>
      <c r="Y74" s="12">
        <v>0.15384615384615385</v>
      </c>
      <c r="Z74" s="3">
        <v>0</v>
      </c>
      <c r="AA74" s="146">
        <v>0</v>
      </c>
    </row>
    <row r="75" spans="1:27" ht="15" customHeight="1">
      <c r="A75" s="336"/>
      <c r="B75" s="262" t="s">
        <v>3</v>
      </c>
      <c r="C75" s="123">
        <v>15</v>
      </c>
      <c r="D75" s="10">
        <v>14</v>
      </c>
      <c r="E75" s="9">
        <v>0.9333333333333332</v>
      </c>
      <c r="F75" s="10">
        <v>1</v>
      </c>
      <c r="G75" s="9">
        <v>0.06666666666666667</v>
      </c>
      <c r="H75" s="10">
        <v>1</v>
      </c>
      <c r="I75" s="17">
        <v>0.06666666666666667</v>
      </c>
      <c r="J75" s="13">
        <v>15</v>
      </c>
      <c r="K75" s="3">
        <v>12</v>
      </c>
      <c r="L75" s="11">
        <v>0.8</v>
      </c>
      <c r="M75" s="3">
        <f t="shared" si="8"/>
        <v>2</v>
      </c>
      <c r="N75" s="11">
        <f t="shared" si="5"/>
        <v>0.14285714285714285</v>
      </c>
      <c r="O75" s="3">
        <v>3</v>
      </c>
      <c r="P75" s="11">
        <v>0.2</v>
      </c>
      <c r="Q75" s="3">
        <v>0</v>
      </c>
      <c r="R75" s="14">
        <v>0</v>
      </c>
      <c r="S75" s="15">
        <v>15</v>
      </c>
      <c r="T75" s="3">
        <v>12</v>
      </c>
      <c r="U75" s="12">
        <v>0.8</v>
      </c>
      <c r="V75" s="3">
        <f t="shared" si="6"/>
        <v>0</v>
      </c>
      <c r="W75" s="12">
        <f t="shared" si="7"/>
        <v>0</v>
      </c>
      <c r="X75" s="3">
        <v>3</v>
      </c>
      <c r="Y75" s="12">
        <v>0.2</v>
      </c>
      <c r="Z75" s="3">
        <v>0</v>
      </c>
      <c r="AA75" s="146">
        <v>0</v>
      </c>
    </row>
    <row r="76" spans="1:27" ht="15" customHeight="1">
      <c r="A76" s="336"/>
      <c r="B76" s="262" t="s">
        <v>4</v>
      </c>
      <c r="C76" s="123">
        <v>18</v>
      </c>
      <c r="D76" s="10">
        <v>14</v>
      </c>
      <c r="E76" s="9">
        <v>0.7777777777777777</v>
      </c>
      <c r="F76" s="10">
        <v>4</v>
      </c>
      <c r="G76" s="9">
        <v>0.2222222222222222</v>
      </c>
      <c r="H76" s="10">
        <v>4</v>
      </c>
      <c r="I76" s="17">
        <v>0.2222222222222222</v>
      </c>
      <c r="J76" s="13">
        <v>18</v>
      </c>
      <c r="K76" s="3">
        <v>13</v>
      </c>
      <c r="L76" s="11">
        <v>0.7222222222222223</v>
      </c>
      <c r="M76" s="3">
        <f t="shared" si="8"/>
        <v>1</v>
      </c>
      <c r="N76" s="11">
        <f t="shared" si="5"/>
        <v>0.07142857142857142</v>
      </c>
      <c r="O76" s="3">
        <v>5</v>
      </c>
      <c r="P76" s="11">
        <v>0.2777777777777778</v>
      </c>
      <c r="Q76" s="3">
        <v>0</v>
      </c>
      <c r="R76" s="14">
        <v>0</v>
      </c>
      <c r="S76" s="15">
        <v>18</v>
      </c>
      <c r="T76" s="3">
        <v>10</v>
      </c>
      <c r="U76" s="12">
        <v>0.5555555555555556</v>
      </c>
      <c r="V76" s="3">
        <f t="shared" si="6"/>
        <v>3</v>
      </c>
      <c r="W76" s="12">
        <f t="shared" si="7"/>
        <v>0.23076923076923078</v>
      </c>
      <c r="X76" s="3">
        <v>8</v>
      </c>
      <c r="Y76" s="12">
        <v>0.4444444444444444</v>
      </c>
      <c r="Z76" s="3">
        <v>0</v>
      </c>
      <c r="AA76" s="146">
        <v>0</v>
      </c>
    </row>
    <row r="77" spans="1:27" ht="15" customHeight="1">
      <c r="A77" s="336"/>
      <c r="B77" s="262" t="s">
        <v>5</v>
      </c>
      <c r="C77" s="123">
        <v>19</v>
      </c>
      <c r="D77" s="10">
        <v>12</v>
      </c>
      <c r="E77" s="9">
        <v>0.631578947368421</v>
      </c>
      <c r="F77" s="10">
        <v>7</v>
      </c>
      <c r="G77" s="9">
        <v>0.368421052631579</v>
      </c>
      <c r="H77" s="10">
        <v>7</v>
      </c>
      <c r="I77" s="17">
        <v>0.368421052631579</v>
      </c>
      <c r="J77" s="13">
        <v>19</v>
      </c>
      <c r="K77" s="3">
        <v>11</v>
      </c>
      <c r="L77" s="11">
        <v>0.5789473684210527</v>
      </c>
      <c r="M77" s="3">
        <f t="shared" si="8"/>
        <v>1</v>
      </c>
      <c r="N77" s="11">
        <f t="shared" si="5"/>
        <v>0.08333333333333333</v>
      </c>
      <c r="O77" s="3">
        <v>8</v>
      </c>
      <c r="P77" s="11">
        <v>0.4210526315789474</v>
      </c>
      <c r="Q77" s="3">
        <v>0</v>
      </c>
      <c r="R77" s="14">
        <v>0</v>
      </c>
      <c r="S77" s="15">
        <v>19</v>
      </c>
      <c r="T77" s="3">
        <v>9</v>
      </c>
      <c r="U77" s="12">
        <v>0.4736842105263158</v>
      </c>
      <c r="V77" s="3">
        <f t="shared" si="6"/>
        <v>2</v>
      </c>
      <c r="W77" s="12">
        <f t="shared" si="7"/>
        <v>0.18181818181818182</v>
      </c>
      <c r="X77" s="3">
        <v>10</v>
      </c>
      <c r="Y77" s="12">
        <v>0.5263157894736842</v>
      </c>
      <c r="Z77" s="3">
        <v>0</v>
      </c>
      <c r="AA77" s="146">
        <v>0</v>
      </c>
    </row>
    <row r="78" spans="1:27" ht="15" customHeight="1">
      <c r="A78" s="336"/>
      <c r="B78" s="262" t="s">
        <v>6</v>
      </c>
      <c r="C78" s="123">
        <v>25</v>
      </c>
      <c r="D78" s="10">
        <v>18</v>
      </c>
      <c r="E78" s="9">
        <v>0.72</v>
      </c>
      <c r="F78" s="10">
        <v>7</v>
      </c>
      <c r="G78" s="9">
        <v>0.28</v>
      </c>
      <c r="H78" s="10">
        <v>7</v>
      </c>
      <c r="I78" s="17">
        <v>0.28</v>
      </c>
      <c r="J78" s="13">
        <v>25</v>
      </c>
      <c r="K78" s="3">
        <v>17</v>
      </c>
      <c r="L78" s="11">
        <v>0.68</v>
      </c>
      <c r="M78" s="3">
        <f t="shared" si="8"/>
        <v>1</v>
      </c>
      <c r="N78" s="11">
        <f t="shared" si="5"/>
        <v>0.05555555555555555</v>
      </c>
      <c r="O78" s="3">
        <v>8</v>
      </c>
      <c r="P78" s="11">
        <v>0.32</v>
      </c>
      <c r="Q78" s="3">
        <v>0</v>
      </c>
      <c r="R78" s="14">
        <v>0</v>
      </c>
      <c r="S78" s="15">
        <v>25</v>
      </c>
      <c r="T78" s="3">
        <v>17</v>
      </c>
      <c r="U78" s="12">
        <v>0.68</v>
      </c>
      <c r="V78" s="3">
        <f t="shared" si="6"/>
        <v>0</v>
      </c>
      <c r="W78" s="12">
        <f t="shared" si="7"/>
        <v>0</v>
      </c>
      <c r="X78" s="3">
        <v>8</v>
      </c>
      <c r="Y78" s="12">
        <v>0.32</v>
      </c>
      <c r="Z78" s="3">
        <v>0</v>
      </c>
      <c r="AA78" s="146">
        <v>0</v>
      </c>
    </row>
    <row r="79" spans="1:27" ht="15" customHeight="1">
      <c r="A79" s="336"/>
      <c r="B79" s="262" t="s">
        <v>7</v>
      </c>
      <c r="C79" s="123">
        <v>20</v>
      </c>
      <c r="D79" s="10">
        <v>18</v>
      </c>
      <c r="E79" s="9">
        <v>0.9</v>
      </c>
      <c r="F79" s="10">
        <v>2</v>
      </c>
      <c r="G79" s="9">
        <v>0.1</v>
      </c>
      <c r="H79" s="10">
        <v>2</v>
      </c>
      <c r="I79" s="17">
        <v>0.1</v>
      </c>
      <c r="J79" s="13">
        <v>20</v>
      </c>
      <c r="K79" s="3">
        <v>15</v>
      </c>
      <c r="L79" s="11">
        <v>0.75</v>
      </c>
      <c r="M79" s="3">
        <f t="shared" si="8"/>
        <v>3</v>
      </c>
      <c r="N79" s="11">
        <f t="shared" si="5"/>
        <v>0.16666666666666666</v>
      </c>
      <c r="O79" s="3">
        <v>5</v>
      </c>
      <c r="P79" s="11">
        <v>0.25</v>
      </c>
      <c r="Q79" s="3">
        <v>0</v>
      </c>
      <c r="R79" s="14">
        <v>0</v>
      </c>
      <c r="S79" s="15">
        <v>20</v>
      </c>
      <c r="T79" s="3">
        <v>14</v>
      </c>
      <c r="U79" s="12">
        <v>0.7</v>
      </c>
      <c r="V79" s="3">
        <f t="shared" si="6"/>
        <v>1</v>
      </c>
      <c r="W79" s="12">
        <f t="shared" si="7"/>
        <v>0.06666666666666667</v>
      </c>
      <c r="X79" s="3">
        <v>6</v>
      </c>
      <c r="Y79" s="12">
        <v>0.3</v>
      </c>
      <c r="Z79" s="3">
        <v>0</v>
      </c>
      <c r="AA79" s="146">
        <v>0</v>
      </c>
    </row>
    <row r="80" spans="1:27" ht="15" customHeight="1">
      <c r="A80" s="336"/>
      <c r="B80" s="263">
        <v>2007</v>
      </c>
      <c r="C80" s="123">
        <v>27</v>
      </c>
      <c r="D80" s="10">
        <v>22</v>
      </c>
      <c r="E80" s="9">
        <v>0.8148148148148148</v>
      </c>
      <c r="F80" s="10">
        <v>5</v>
      </c>
      <c r="G80" s="9">
        <v>0.1851851851851852</v>
      </c>
      <c r="H80" s="10">
        <v>5</v>
      </c>
      <c r="I80" s="17">
        <v>0.1851851851851852</v>
      </c>
      <c r="J80" s="13">
        <v>27</v>
      </c>
      <c r="K80" s="3">
        <v>23</v>
      </c>
      <c r="L80" s="11">
        <v>0.8518518518518519</v>
      </c>
      <c r="M80" s="3">
        <f t="shared" si="8"/>
        <v>-1</v>
      </c>
      <c r="N80" s="11">
        <f t="shared" si="5"/>
        <v>-0.045454545454545456</v>
      </c>
      <c r="O80" s="3">
        <v>4</v>
      </c>
      <c r="P80" s="11">
        <v>0.14814814814814814</v>
      </c>
      <c r="Q80" s="3">
        <v>0</v>
      </c>
      <c r="R80" s="14">
        <v>0</v>
      </c>
      <c r="S80" s="15">
        <v>27</v>
      </c>
      <c r="T80" s="3">
        <v>18</v>
      </c>
      <c r="U80" s="12">
        <v>0.6666666666666665</v>
      </c>
      <c r="V80" s="3">
        <f t="shared" si="6"/>
        <v>5</v>
      </c>
      <c r="W80" s="12">
        <f t="shared" si="7"/>
        <v>0.21739130434782608</v>
      </c>
      <c r="X80" s="3">
        <v>9</v>
      </c>
      <c r="Y80" s="12">
        <v>0.33333333333333326</v>
      </c>
      <c r="Z80" s="3">
        <v>0</v>
      </c>
      <c r="AA80" s="146">
        <v>0</v>
      </c>
    </row>
    <row r="81" spans="1:27" ht="15" customHeight="1">
      <c r="A81" s="336"/>
      <c r="B81" s="263">
        <v>2008</v>
      </c>
      <c r="C81" s="123">
        <v>24</v>
      </c>
      <c r="D81" s="10">
        <v>20</v>
      </c>
      <c r="E81" s="9">
        <v>0.8333333333333335</v>
      </c>
      <c r="F81" s="10">
        <v>4</v>
      </c>
      <c r="G81" s="9">
        <v>0.16666666666666663</v>
      </c>
      <c r="H81" s="10">
        <v>4</v>
      </c>
      <c r="I81" s="17">
        <v>0.16666666666666663</v>
      </c>
      <c r="J81" s="13">
        <v>24</v>
      </c>
      <c r="K81" s="3">
        <v>16</v>
      </c>
      <c r="L81" s="11">
        <v>0.6666666666666665</v>
      </c>
      <c r="M81" s="3">
        <f t="shared" si="8"/>
        <v>4</v>
      </c>
      <c r="N81" s="11">
        <f t="shared" si="5"/>
        <v>0.2</v>
      </c>
      <c r="O81" s="3">
        <v>8</v>
      </c>
      <c r="P81" s="11">
        <v>0.33333333333333326</v>
      </c>
      <c r="Q81" s="3">
        <v>0</v>
      </c>
      <c r="R81" s="14">
        <v>0</v>
      </c>
      <c r="S81" s="15">
        <v>24</v>
      </c>
      <c r="T81" s="3">
        <v>15</v>
      </c>
      <c r="U81" s="12">
        <v>0.625</v>
      </c>
      <c r="V81" s="3">
        <f t="shared" si="6"/>
        <v>1</v>
      </c>
      <c r="W81" s="12">
        <f t="shared" si="7"/>
        <v>0.0625</v>
      </c>
      <c r="X81" s="3">
        <v>9</v>
      </c>
      <c r="Y81" s="12">
        <v>0.375</v>
      </c>
      <c r="Z81" s="3">
        <v>0</v>
      </c>
      <c r="AA81" s="146">
        <v>0</v>
      </c>
    </row>
    <row r="82" spans="1:27" ht="15" customHeight="1">
      <c r="A82" s="336"/>
      <c r="B82" s="263">
        <v>2009</v>
      </c>
      <c r="C82" s="123">
        <v>15</v>
      </c>
      <c r="D82" s="10">
        <v>11</v>
      </c>
      <c r="E82" s="9">
        <v>0.7333333333333333</v>
      </c>
      <c r="F82" s="10">
        <v>4</v>
      </c>
      <c r="G82" s="9">
        <v>0.26666666666666666</v>
      </c>
      <c r="H82" s="10">
        <v>4</v>
      </c>
      <c r="I82" s="17">
        <v>0.26666666666666666</v>
      </c>
      <c r="J82" s="13">
        <v>15</v>
      </c>
      <c r="K82" s="3">
        <v>8</v>
      </c>
      <c r="L82" s="11">
        <v>0.5333333333333333</v>
      </c>
      <c r="M82" s="3">
        <f t="shared" si="8"/>
        <v>3</v>
      </c>
      <c r="N82" s="11">
        <f t="shared" si="5"/>
        <v>0.2727272727272727</v>
      </c>
      <c r="O82" s="3">
        <v>7</v>
      </c>
      <c r="P82" s="11">
        <v>0.4666666666666666</v>
      </c>
      <c r="Q82" s="3">
        <v>0</v>
      </c>
      <c r="R82" s="14">
        <v>0</v>
      </c>
      <c r="S82" s="15">
        <v>15</v>
      </c>
      <c r="T82" s="3">
        <v>7</v>
      </c>
      <c r="U82" s="12">
        <v>0.4666666666666666</v>
      </c>
      <c r="V82" s="3">
        <f t="shared" si="6"/>
        <v>1</v>
      </c>
      <c r="W82" s="12">
        <f t="shared" si="7"/>
        <v>0.125</v>
      </c>
      <c r="X82" s="3">
        <v>8</v>
      </c>
      <c r="Y82" s="12">
        <v>0.5333333333333333</v>
      </c>
      <c r="Z82" s="3">
        <v>0</v>
      </c>
      <c r="AA82" s="146">
        <v>0</v>
      </c>
    </row>
    <row r="83" spans="1:27" ht="15" customHeight="1">
      <c r="A83" s="336"/>
      <c r="B83" s="263">
        <v>2010</v>
      </c>
      <c r="C83" s="123">
        <v>20</v>
      </c>
      <c r="D83" s="10">
        <v>16</v>
      </c>
      <c r="E83" s="9">
        <v>0.8</v>
      </c>
      <c r="F83" s="10">
        <v>4</v>
      </c>
      <c r="G83" s="9">
        <v>0.2</v>
      </c>
      <c r="H83" s="10">
        <v>4</v>
      </c>
      <c r="I83" s="17">
        <v>0.2</v>
      </c>
      <c r="J83" s="13">
        <v>20</v>
      </c>
      <c r="K83" s="3">
        <v>16</v>
      </c>
      <c r="L83" s="11">
        <v>0.8</v>
      </c>
      <c r="M83" s="3">
        <f t="shared" si="8"/>
        <v>0</v>
      </c>
      <c r="N83" s="11">
        <f t="shared" si="5"/>
        <v>0</v>
      </c>
      <c r="O83" s="3">
        <v>4</v>
      </c>
      <c r="P83" s="11">
        <v>0.2</v>
      </c>
      <c r="Q83" s="3">
        <v>0</v>
      </c>
      <c r="R83" s="14">
        <v>0</v>
      </c>
      <c r="S83" s="15">
        <v>20</v>
      </c>
      <c r="T83" s="3">
        <v>13</v>
      </c>
      <c r="U83" s="12">
        <v>0.65</v>
      </c>
      <c r="V83" s="3">
        <f t="shared" si="6"/>
        <v>3</v>
      </c>
      <c r="W83" s="12">
        <f t="shared" si="7"/>
        <v>0.1875</v>
      </c>
      <c r="X83" s="3">
        <v>7</v>
      </c>
      <c r="Y83" s="12">
        <v>0.35</v>
      </c>
      <c r="Z83" s="3">
        <v>0</v>
      </c>
      <c r="AA83" s="146">
        <v>0</v>
      </c>
    </row>
    <row r="84" spans="1:27" ht="15" customHeight="1">
      <c r="A84" s="336"/>
      <c r="B84" s="263">
        <v>2011</v>
      </c>
      <c r="C84" s="123">
        <v>12</v>
      </c>
      <c r="D84" s="10">
        <v>10</v>
      </c>
      <c r="E84" s="9">
        <v>0.8333333333333335</v>
      </c>
      <c r="F84" s="10">
        <v>2</v>
      </c>
      <c r="G84" s="9">
        <v>0.16666666666666663</v>
      </c>
      <c r="H84" s="10">
        <v>2</v>
      </c>
      <c r="I84" s="17">
        <v>0.16666666666666663</v>
      </c>
      <c r="J84" s="13">
        <v>12</v>
      </c>
      <c r="K84" s="3">
        <v>9</v>
      </c>
      <c r="L84" s="11">
        <v>0.75</v>
      </c>
      <c r="M84" s="3">
        <f t="shared" si="8"/>
        <v>1</v>
      </c>
      <c r="N84" s="11">
        <f t="shared" si="5"/>
        <v>0.1</v>
      </c>
      <c r="O84" s="3">
        <v>3</v>
      </c>
      <c r="P84" s="11">
        <v>0.25</v>
      </c>
      <c r="Q84" s="3">
        <v>0</v>
      </c>
      <c r="R84" s="14">
        <v>0</v>
      </c>
      <c r="S84" s="15">
        <v>12</v>
      </c>
      <c r="T84" s="3">
        <v>6</v>
      </c>
      <c r="U84" s="12">
        <v>0.5</v>
      </c>
      <c r="V84" s="3">
        <f t="shared" si="6"/>
        <v>3</v>
      </c>
      <c r="W84" s="12">
        <f t="shared" si="7"/>
        <v>0.3333333333333333</v>
      </c>
      <c r="X84" s="3">
        <v>6</v>
      </c>
      <c r="Y84" s="12">
        <v>0.5</v>
      </c>
      <c r="Z84" s="3">
        <v>0</v>
      </c>
      <c r="AA84" s="146">
        <v>0</v>
      </c>
    </row>
    <row r="85" spans="1:27" ht="15" customHeight="1">
      <c r="A85" s="336"/>
      <c r="B85" s="270">
        <v>2012</v>
      </c>
      <c r="C85" s="126">
        <v>13</v>
      </c>
      <c r="D85" s="88">
        <v>11</v>
      </c>
      <c r="E85" s="89">
        <v>0.8461538461538461</v>
      </c>
      <c r="F85" s="88">
        <v>2</v>
      </c>
      <c r="G85" s="89">
        <v>0.15384615384615385</v>
      </c>
      <c r="H85" s="88">
        <v>2</v>
      </c>
      <c r="I85" s="97">
        <v>0.15384615384615385</v>
      </c>
      <c r="J85" s="90">
        <v>13</v>
      </c>
      <c r="K85" s="91">
        <v>6</v>
      </c>
      <c r="L85" s="92">
        <v>0.462</v>
      </c>
      <c r="M85" s="3">
        <f t="shared" si="8"/>
        <v>5</v>
      </c>
      <c r="N85" s="92">
        <f t="shared" si="5"/>
        <v>0.45454545454545453</v>
      </c>
      <c r="O85" s="91">
        <v>7</v>
      </c>
      <c r="P85" s="92">
        <v>0.538</v>
      </c>
      <c r="Q85" s="91">
        <v>13</v>
      </c>
      <c r="R85" s="93">
        <v>1</v>
      </c>
      <c r="S85" s="94">
        <v>13</v>
      </c>
      <c r="T85" s="91"/>
      <c r="U85" s="95"/>
      <c r="V85" s="91"/>
      <c r="W85" s="95"/>
      <c r="X85" s="91"/>
      <c r="Y85" s="95"/>
      <c r="Z85" s="91">
        <v>13</v>
      </c>
      <c r="AA85" s="147">
        <v>1</v>
      </c>
    </row>
    <row r="86" spans="1:27" ht="15" customHeight="1" thickBot="1">
      <c r="A86" s="336"/>
      <c r="B86" s="264">
        <v>2013</v>
      </c>
      <c r="C86" s="133">
        <v>16</v>
      </c>
      <c r="D86" s="35">
        <v>15</v>
      </c>
      <c r="E86" s="36">
        <v>0.938</v>
      </c>
      <c r="F86" s="35"/>
      <c r="G86" s="36"/>
      <c r="H86" s="35"/>
      <c r="I86" s="61"/>
      <c r="J86" s="37"/>
      <c r="K86" s="38"/>
      <c r="L86" s="39"/>
      <c r="M86" s="38"/>
      <c r="N86" s="39"/>
      <c r="O86" s="38"/>
      <c r="P86" s="39"/>
      <c r="Q86" s="38"/>
      <c r="R86" s="40"/>
      <c r="S86" s="41"/>
      <c r="T86" s="38"/>
      <c r="U86" s="42"/>
      <c r="V86" s="38"/>
      <c r="W86" s="42"/>
      <c r="X86" s="38"/>
      <c r="Y86" s="42"/>
      <c r="Z86" s="38"/>
      <c r="AA86" s="145"/>
    </row>
    <row r="87" spans="1:27" ht="15" customHeight="1" thickBot="1" thickTop="1">
      <c r="A87" s="373" t="s">
        <v>77</v>
      </c>
      <c r="B87" s="374"/>
      <c r="C87" s="98"/>
      <c r="D87" s="99"/>
      <c r="E87" s="100">
        <f>AVERAGE(E73:E86)</f>
        <v>0.8148437546858601</v>
      </c>
      <c r="F87" s="99"/>
      <c r="G87" s="100">
        <f>AVERAGE(G73:G85)</f>
        <v>0.19462980264599697</v>
      </c>
      <c r="H87" s="99"/>
      <c r="I87" s="101">
        <f>AVERAGE(I73:I85)</f>
        <v>0.19462980264599697</v>
      </c>
      <c r="J87" s="102"/>
      <c r="K87" s="103"/>
      <c r="L87" s="136">
        <f>AVERAGE(L73:L85)</f>
        <v>0.7126347855173767</v>
      </c>
      <c r="M87" s="99"/>
      <c r="N87" s="136">
        <f>AVERAGE(N73:N85)</f>
        <v>0.11288988788988788</v>
      </c>
      <c r="O87" s="99"/>
      <c r="P87" s="136">
        <f>AVERAGE(P73:P85)</f>
        <v>0.2873652144826234</v>
      </c>
      <c r="Q87" s="99"/>
      <c r="R87" s="104"/>
      <c r="S87" s="105"/>
      <c r="T87" s="99"/>
      <c r="U87" s="136">
        <f>AVERAGE(U73:U84)</f>
        <v>0.6386439121307542</v>
      </c>
      <c r="V87" s="99"/>
      <c r="W87" s="136">
        <f>AVERAGE(W73:W84)</f>
        <v>0.12726674492978837</v>
      </c>
      <c r="X87" s="99"/>
      <c r="Y87" s="136">
        <f>AVERAGE(Y73:Y84)</f>
        <v>0.3613560878692457</v>
      </c>
      <c r="Z87" s="99"/>
      <c r="AA87" s="152"/>
    </row>
    <row r="88" spans="1:27" ht="15" customHeight="1" thickBot="1" thickTop="1">
      <c r="A88" s="375" t="s">
        <v>71</v>
      </c>
      <c r="B88" s="295"/>
      <c r="C88" s="80"/>
      <c r="D88" s="74"/>
      <c r="E88" s="167">
        <f>_xlfn.STDEV.P(E73:I86)</f>
        <v>1.9394446315531622</v>
      </c>
      <c r="F88" s="74"/>
      <c r="G88" s="75">
        <f>_xlfn.STDEV.P(G73:G85)</f>
        <v>0.07534987575252808</v>
      </c>
      <c r="H88" s="74"/>
      <c r="I88" s="76">
        <f>_xlfn.STDEV.P(I73:I85)</f>
        <v>0.07534987575252808</v>
      </c>
      <c r="J88" s="73"/>
      <c r="K88" s="74"/>
      <c r="L88" s="75">
        <f>_xlfn.STDEV.P(L73:L85)</f>
        <v>0.1214834741894428</v>
      </c>
      <c r="M88" s="74"/>
      <c r="N88" s="75">
        <f>_xlfn.STDEV.P(N73:N85)</f>
        <v>0.13994298615596698</v>
      </c>
      <c r="O88" s="74"/>
      <c r="P88" s="75">
        <f>_xlfn.STDEV.P(P73:P85)</f>
        <v>0.12148347418944248</v>
      </c>
      <c r="Q88" s="74"/>
      <c r="R88" s="77"/>
      <c r="S88" s="78"/>
      <c r="T88" s="74"/>
      <c r="U88" s="75">
        <f>_xlfn.STDEV.P(U73:U84)</f>
        <v>0.11631483932759651</v>
      </c>
      <c r="V88" s="74"/>
      <c r="W88" s="75">
        <f>_xlfn.STDEV.P(W73:W84)</f>
        <v>0.11861532627931964</v>
      </c>
      <c r="X88" s="74"/>
      <c r="Y88" s="75">
        <f>_xlfn.STDEV.P(Y73:Y84)</f>
        <v>0.11631483932759672</v>
      </c>
      <c r="Z88" s="74"/>
      <c r="AA88" s="149"/>
    </row>
    <row r="89" spans="1:27" ht="15" customHeight="1" thickBot="1" thickTop="1">
      <c r="A89" s="372" t="s">
        <v>75</v>
      </c>
      <c r="B89" s="297"/>
      <c r="C89" s="60"/>
      <c r="D89" s="44"/>
      <c r="E89" s="81">
        <f>(E86-E73)/($B$18-$B$5)</f>
        <v>0.010615384615384608</v>
      </c>
      <c r="F89" s="44"/>
      <c r="G89" s="81">
        <f>SLOPE(G73:G85,$B$73:$B$85)</f>
        <v>-0.006381766381766383</v>
      </c>
      <c r="H89" s="44"/>
      <c r="I89" s="82">
        <f>SLOPE(I73:I85,$B$73:$B$85)</f>
        <v>-0.006381766381766383</v>
      </c>
      <c r="J89" s="70"/>
      <c r="K89" s="69"/>
      <c r="L89" s="81">
        <f>(L85-L73)/($B$17-$B$5)</f>
        <v>-0.0365</v>
      </c>
      <c r="M89" s="69"/>
      <c r="N89" s="81">
        <f>(N85-N73)/($B$17-$B$5)</f>
        <v>0.04829545454545455</v>
      </c>
      <c r="O89" s="69"/>
      <c r="P89" s="81">
        <f>(P85-P73)/($B$17-$B$5)</f>
        <v>0.036500000000000005</v>
      </c>
      <c r="Q89" s="69"/>
      <c r="R89" s="71"/>
      <c r="S89" s="72"/>
      <c r="T89" s="69"/>
      <c r="U89" s="81">
        <f>(U84-U73)/($B$16-$B$5)</f>
        <v>-0.018181818181818177</v>
      </c>
      <c r="V89" s="69"/>
      <c r="W89" s="81">
        <f>(W84-W73)/($B$16-$B$5)</f>
        <v>0.0101010101010101</v>
      </c>
      <c r="X89" s="69"/>
      <c r="Y89" s="81">
        <f>(Y84-Y73)/($B$16-$B$5)</f>
        <v>0.018181818181818184</v>
      </c>
      <c r="Z89" s="69"/>
      <c r="AA89" s="153"/>
    </row>
    <row r="90" spans="1:27" ht="15" customHeight="1" thickTop="1">
      <c r="A90" s="346" t="s">
        <v>36</v>
      </c>
      <c r="B90" s="265" t="s">
        <v>1</v>
      </c>
      <c r="C90" s="124">
        <v>17</v>
      </c>
      <c r="D90" s="27">
        <v>10</v>
      </c>
      <c r="E90" s="28">
        <v>0.5882352941176471</v>
      </c>
      <c r="F90" s="27">
        <v>7</v>
      </c>
      <c r="G90" s="28">
        <v>0.411764705882353</v>
      </c>
      <c r="H90" s="27">
        <v>7</v>
      </c>
      <c r="I90" s="63">
        <v>0.411764705882353</v>
      </c>
      <c r="J90" s="29">
        <v>17</v>
      </c>
      <c r="K90" s="30">
        <v>10</v>
      </c>
      <c r="L90" s="31">
        <v>0.5882352941176471</v>
      </c>
      <c r="M90" s="30">
        <f t="shared" si="8"/>
        <v>0</v>
      </c>
      <c r="N90" s="31">
        <f t="shared" si="5"/>
        <v>0</v>
      </c>
      <c r="O90" s="30">
        <v>7</v>
      </c>
      <c r="P90" s="31">
        <v>0.411764705882353</v>
      </c>
      <c r="Q90" s="30">
        <v>0</v>
      </c>
      <c r="R90" s="32">
        <v>0</v>
      </c>
      <c r="S90" s="33">
        <v>17</v>
      </c>
      <c r="T90" s="30">
        <v>9</v>
      </c>
      <c r="U90" s="34">
        <v>0.5294117647058824</v>
      </c>
      <c r="V90" s="30">
        <f t="shared" si="6"/>
        <v>1</v>
      </c>
      <c r="W90" s="34">
        <f t="shared" si="7"/>
        <v>0.1</v>
      </c>
      <c r="X90" s="30">
        <v>8</v>
      </c>
      <c r="Y90" s="34">
        <v>0.4705882352941177</v>
      </c>
      <c r="Z90" s="30">
        <v>0</v>
      </c>
      <c r="AA90" s="151">
        <v>0</v>
      </c>
    </row>
    <row r="91" spans="1:27" ht="15" customHeight="1">
      <c r="A91" s="336"/>
      <c r="B91" s="262" t="s">
        <v>2</v>
      </c>
      <c r="C91" s="123">
        <v>18</v>
      </c>
      <c r="D91" s="10">
        <v>16</v>
      </c>
      <c r="E91" s="9">
        <v>0.8888888888888888</v>
      </c>
      <c r="F91" s="10">
        <v>2</v>
      </c>
      <c r="G91" s="9">
        <v>0.1111111111111111</v>
      </c>
      <c r="H91" s="10">
        <v>2</v>
      </c>
      <c r="I91" s="17">
        <v>0.1111111111111111</v>
      </c>
      <c r="J91" s="13">
        <v>18</v>
      </c>
      <c r="K91" s="3">
        <v>13</v>
      </c>
      <c r="L91" s="11">
        <v>0.7222222222222223</v>
      </c>
      <c r="M91" s="3">
        <f t="shared" si="8"/>
        <v>3</v>
      </c>
      <c r="N91" s="11">
        <f t="shared" si="5"/>
        <v>0.1875</v>
      </c>
      <c r="O91" s="3">
        <v>5</v>
      </c>
      <c r="P91" s="11">
        <v>0.2777777777777778</v>
      </c>
      <c r="Q91" s="3">
        <v>0</v>
      </c>
      <c r="R91" s="14">
        <v>0</v>
      </c>
      <c r="S91" s="15">
        <v>18</v>
      </c>
      <c r="T91" s="3">
        <v>10</v>
      </c>
      <c r="U91" s="12">
        <v>0.5555555555555556</v>
      </c>
      <c r="V91" s="3">
        <f t="shared" si="6"/>
        <v>3</v>
      </c>
      <c r="W91" s="12">
        <f t="shared" si="7"/>
        <v>0.23076923076923078</v>
      </c>
      <c r="X91" s="3">
        <v>8</v>
      </c>
      <c r="Y91" s="12">
        <v>0.4444444444444444</v>
      </c>
      <c r="Z91" s="3">
        <v>0</v>
      </c>
      <c r="AA91" s="146">
        <v>0</v>
      </c>
    </row>
    <row r="92" spans="1:27" ht="15" customHeight="1">
      <c r="A92" s="336"/>
      <c r="B92" s="262" t="s">
        <v>3</v>
      </c>
      <c r="C92" s="123">
        <v>15</v>
      </c>
      <c r="D92" s="10">
        <v>11</v>
      </c>
      <c r="E92" s="9">
        <v>0.7333333333333333</v>
      </c>
      <c r="F92" s="10">
        <v>4</v>
      </c>
      <c r="G92" s="9">
        <v>0.26666666666666666</v>
      </c>
      <c r="H92" s="10">
        <v>4</v>
      </c>
      <c r="I92" s="17">
        <v>0.26666666666666666</v>
      </c>
      <c r="J92" s="13">
        <v>15</v>
      </c>
      <c r="K92" s="3">
        <v>9</v>
      </c>
      <c r="L92" s="11">
        <v>0.6</v>
      </c>
      <c r="M92" s="3">
        <f t="shared" si="8"/>
        <v>2</v>
      </c>
      <c r="N92" s="11">
        <f t="shared" si="5"/>
        <v>0.18181818181818182</v>
      </c>
      <c r="O92" s="3">
        <v>6</v>
      </c>
      <c r="P92" s="11">
        <v>0.4</v>
      </c>
      <c r="Q92" s="3">
        <v>0</v>
      </c>
      <c r="R92" s="14">
        <v>0</v>
      </c>
      <c r="S92" s="15">
        <v>15</v>
      </c>
      <c r="T92" s="3">
        <v>9</v>
      </c>
      <c r="U92" s="12">
        <v>0.6</v>
      </c>
      <c r="V92" s="3">
        <f t="shared" si="6"/>
        <v>0</v>
      </c>
      <c r="W92" s="12">
        <f t="shared" si="7"/>
        <v>0</v>
      </c>
      <c r="X92" s="3">
        <v>6</v>
      </c>
      <c r="Y92" s="12">
        <v>0.4</v>
      </c>
      <c r="Z92" s="3">
        <v>0</v>
      </c>
      <c r="AA92" s="146">
        <v>0</v>
      </c>
    </row>
    <row r="93" spans="1:27" ht="15" customHeight="1">
      <c r="A93" s="336"/>
      <c r="B93" s="262" t="s">
        <v>4</v>
      </c>
      <c r="C93" s="123">
        <v>25</v>
      </c>
      <c r="D93" s="10">
        <v>21</v>
      </c>
      <c r="E93" s="9">
        <v>0.84</v>
      </c>
      <c r="F93" s="10">
        <v>4</v>
      </c>
      <c r="G93" s="9">
        <v>0.16</v>
      </c>
      <c r="H93" s="10">
        <v>4</v>
      </c>
      <c r="I93" s="17">
        <v>0.16</v>
      </c>
      <c r="J93" s="13">
        <v>25</v>
      </c>
      <c r="K93" s="3">
        <v>21</v>
      </c>
      <c r="L93" s="11">
        <v>0.84</v>
      </c>
      <c r="M93" s="3">
        <f t="shared" si="8"/>
        <v>0</v>
      </c>
      <c r="N93" s="11">
        <f t="shared" si="5"/>
        <v>0</v>
      </c>
      <c r="O93" s="3">
        <v>4</v>
      </c>
      <c r="P93" s="11">
        <v>0.16</v>
      </c>
      <c r="Q93" s="3">
        <v>0</v>
      </c>
      <c r="R93" s="14">
        <v>0</v>
      </c>
      <c r="S93" s="15">
        <v>25</v>
      </c>
      <c r="T93" s="3">
        <v>17</v>
      </c>
      <c r="U93" s="12">
        <v>0.68</v>
      </c>
      <c r="V93" s="3">
        <f t="shared" si="6"/>
        <v>4</v>
      </c>
      <c r="W93" s="12">
        <f t="shared" si="7"/>
        <v>0.19047619047619047</v>
      </c>
      <c r="X93" s="3">
        <v>8</v>
      </c>
      <c r="Y93" s="12">
        <v>0.32</v>
      </c>
      <c r="Z93" s="3">
        <v>0</v>
      </c>
      <c r="AA93" s="146">
        <v>0</v>
      </c>
    </row>
    <row r="94" spans="1:27" ht="15" customHeight="1">
      <c r="A94" s="336"/>
      <c r="B94" s="262" t="s">
        <v>5</v>
      </c>
      <c r="C94" s="123">
        <v>29</v>
      </c>
      <c r="D94" s="10">
        <v>19</v>
      </c>
      <c r="E94" s="9">
        <v>0.6551724137931035</v>
      </c>
      <c r="F94" s="10">
        <v>10</v>
      </c>
      <c r="G94" s="9">
        <v>0.3448275862068966</v>
      </c>
      <c r="H94" s="10">
        <v>10</v>
      </c>
      <c r="I94" s="17">
        <v>0.3448275862068966</v>
      </c>
      <c r="J94" s="13">
        <v>29</v>
      </c>
      <c r="K94" s="3">
        <v>18</v>
      </c>
      <c r="L94" s="11">
        <v>0.6206896551724138</v>
      </c>
      <c r="M94" s="3">
        <f t="shared" si="8"/>
        <v>1</v>
      </c>
      <c r="N94" s="11">
        <f t="shared" si="5"/>
        <v>0.05263157894736842</v>
      </c>
      <c r="O94" s="3">
        <v>11</v>
      </c>
      <c r="P94" s="11">
        <v>0.3793103448275862</v>
      </c>
      <c r="Q94" s="3">
        <v>0</v>
      </c>
      <c r="R94" s="14">
        <v>0</v>
      </c>
      <c r="S94" s="15">
        <v>29</v>
      </c>
      <c r="T94" s="3">
        <v>15</v>
      </c>
      <c r="U94" s="12">
        <v>0.5172413793103449</v>
      </c>
      <c r="V94" s="3">
        <f t="shared" si="6"/>
        <v>3</v>
      </c>
      <c r="W94" s="12">
        <f t="shared" si="7"/>
        <v>0.16666666666666666</v>
      </c>
      <c r="X94" s="3">
        <v>14</v>
      </c>
      <c r="Y94" s="12">
        <v>0.48275862068965514</v>
      </c>
      <c r="Z94" s="3">
        <v>0</v>
      </c>
      <c r="AA94" s="146">
        <v>0</v>
      </c>
    </row>
    <row r="95" spans="1:27" ht="15" customHeight="1">
      <c r="A95" s="336"/>
      <c r="B95" s="262" t="s">
        <v>6</v>
      </c>
      <c r="C95" s="123">
        <v>32</v>
      </c>
      <c r="D95" s="10">
        <v>21</v>
      </c>
      <c r="E95" s="9">
        <v>0.65625</v>
      </c>
      <c r="F95" s="10">
        <v>11</v>
      </c>
      <c r="G95" s="9">
        <v>0.34375</v>
      </c>
      <c r="H95" s="10">
        <v>11</v>
      </c>
      <c r="I95" s="17">
        <v>0.34375</v>
      </c>
      <c r="J95" s="13">
        <v>32</v>
      </c>
      <c r="K95" s="3">
        <v>20</v>
      </c>
      <c r="L95" s="11">
        <v>0.625</v>
      </c>
      <c r="M95" s="3">
        <f t="shared" si="8"/>
        <v>1</v>
      </c>
      <c r="N95" s="11">
        <f t="shared" si="5"/>
        <v>0.047619047619047616</v>
      </c>
      <c r="O95" s="3">
        <v>12</v>
      </c>
      <c r="P95" s="11">
        <v>0.375</v>
      </c>
      <c r="Q95" s="3">
        <v>0</v>
      </c>
      <c r="R95" s="14">
        <v>0</v>
      </c>
      <c r="S95" s="15">
        <v>32</v>
      </c>
      <c r="T95" s="3">
        <v>20</v>
      </c>
      <c r="U95" s="12">
        <v>0.625</v>
      </c>
      <c r="V95" s="3">
        <f t="shared" si="6"/>
        <v>0</v>
      </c>
      <c r="W95" s="12">
        <f t="shared" si="7"/>
        <v>0</v>
      </c>
      <c r="X95" s="3">
        <v>12</v>
      </c>
      <c r="Y95" s="12">
        <v>0.375</v>
      </c>
      <c r="Z95" s="3">
        <v>0</v>
      </c>
      <c r="AA95" s="146">
        <v>0</v>
      </c>
    </row>
    <row r="96" spans="1:27" ht="15" customHeight="1">
      <c r="A96" s="336"/>
      <c r="B96" s="262" t="s">
        <v>7</v>
      </c>
      <c r="C96" s="123">
        <v>25</v>
      </c>
      <c r="D96" s="10">
        <v>21</v>
      </c>
      <c r="E96" s="9">
        <v>0.84</v>
      </c>
      <c r="F96" s="10">
        <v>4</v>
      </c>
      <c r="G96" s="9">
        <v>0.16</v>
      </c>
      <c r="H96" s="10">
        <v>4</v>
      </c>
      <c r="I96" s="17">
        <v>0.16</v>
      </c>
      <c r="J96" s="13">
        <v>25</v>
      </c>
      <c r="K96" s="3">
        <v>22</v>
      </c>
      <c r="L96" s="11">
        <v>0.88</v>
      </c>
      <c r="M96" s="3">
        <f t="shared" si="8"/>
        <v>-1</v>
      </c>
      <c r="N96" s="11">
        <f t="shared" si="5"/>
        <v>-0.047619047619047616</v>
      </c>
      <c r="O96" s="3">
        <v>3</v>
      </c>
      <c r="P96" s="11">
        <v>0.12</v>
      </c>
      <c r="Q96" s="3">
        <v>0</v>
      </c>
      <c r="R96" s="14">
        <v>0</v>
      </c>
      <c r="S96" s="15">
        <v>25</v>
      </c>
      <c r="T96" s="3">
        <v>15</v>
      </c>
      <c r="U96" s="12">
        <v>0.6</v>
      </c>
      <c r="V96" s="3">
        <f t="shared" si="6"/>
        <v>7</v>
      </c>
      <c r="W96" s="12">
        <f t="shared" si="7"/>
        <v>0.3181818181818182</v>
      </c>
      <c r="X96" s="3">
        <v>10</v>
      </c>
      <c r="Y96" s="12">
        <v>0.4</v>
      </c>
      <c r="Z96" s="3">
        <v>0</v>
      </c>
      <c r="AA96" s="146">
        <v>0</v>
      </c>
    </row>
    <row r="97" spans="1:27" ht="15" customHeight="1">
      <c r="A97" s="336"/>
      <c r="B97" s="263">
        <v>2007</v>
      </c>
      <c r="C97" s="123">
        <v>26</v>
      </c>
      <c r="D97" s="10">
        <v>25</v>
      </c>
      <c r="E97" s="9">
        <v>0.9615384615384616</v>
      </c>
      <c r="F97" s="10">
        <v>1</v>
      </c>
      <c r="G97" s="9">
        <v>0.038461538461538464</v>
      </c>
      <c r="H97" s="10">
        <v>1</v>
      </c>
      <c r="I97" s="17">
        <v>0.038461538461538464</v>
      </c>
      <c r="J97" s="13">
        <v>26</v>
      </c>
      <c r="K97" s="3">
        <v>21</v>
      </c>
      <c r="L97" s="11">
        <v>0.8076923076923077</v>
      </c>
      <c r="M97" s="3">
        <f t="shared" si="8"/>
        <v>4</v>
      </c>
      <c r="N97" s="11">
        <f t="shared" si="5"/>
        <v>0.16</v>
      </c>
      <c r="O97" s="3">
        <v>5</v>
      </c>
      <c r="P97" s="11">
        <v>0.19230769230769235</v>
      </c>
      <c r="Q97" s="3">
        <v>0</v>
      </c>
      <c r="R97" s="14">
        <v>0</v>
      </c>
      <c r="S97" s="15">
        <v>26</v>
      </c>
      <c r="T97" s="3">
        <v>18</v>
      </c>
      <c r="U97" s="12">
        <v>0.6923076923076923</v>
      </c>
      <c r="V97" s="3">
        <f t="shared" si="6"/>
        <v>3</v>
      </c>
      <c r="W97" s="12">
        <f t="shared" si="7"/>
        <v>0.14285714285714285</v>
      </c>
      <c r="X97" s="3">
        <v>8</v>
      </c>
      <c r="Y97" s="12">
        <v>0.3076923076923077</v>
      </c>
      <c r="Z97" s="3">
        <v>0</v>
      </c>
      <c r="AA97" s="146">
        <v>0</v>
      </c>
    </row>
    <row r="98" spans="1:27" ht="14.25" customHeight="1">
      <c r="A98" s="336"/>
      <c r="B98" s="263">
        <v>2008</v>
      </c>
      <c r="C98" s="123">
        <v>23</v>
      </c>
      <c r="D98" s="10">
        <v>21</v>
      </c>
      <c r="E98" s="9">
        <v>0.9130434782608695</v>
      </c>
      <c r="F98" s="10">
        <v>2</v>
      </c>
      <c r="G98" s="9">
        <v>0.08695652173913043</v>
      </c>
      <c r="H98" s="10">
        <v>2</v>
      </c>
      <c r="I98" s="17">
        <v>0.08695652173913043</v>
      </c>
      <c r="J98" s="13">
        <v>23</v>
      </c>
      <c r="K98" s="3">
        <v>17</v>
      </c>
      <c r="L98" s="11">
        <v>0.7391304347826086</v>
      </c>
      <c r="M98" s="3">
        <f t="shared" si="8"/>
        <v>4</v>
      </c>
      <c r="N98" s="11">
        <f t="shared" si="5"/>
        <v>0.19047619047619047</v>
      </c>
      <c r="O98" s="3">
        <v>6</v>
      </c>
      <c r="P98" s="11">
        <v>0.2608695652173913</v>
      </c>
      <c r="Q98" s="3">
        <v>0</v>
      </c>
      <c r="R98" s="14">
        <v>0</v>
      </c>
      <c r="S98" s="15">
        <v>23</v>
      </c>
      <c r="T98" s="3">
        <v>17</v>
      </c>
      <c r="U98" s="12">
        <v>0.7391304347826086</v>
      </c>
      <c r="V98" s="3">
        <f t="shared" si="6"/>
        <v>0</v>
      </c>
      <c r="W98" s="12">
        <f t="shared" si="7"/>
        <v>0</v>
      </c>
      <c r="X98" s="3">
        <v>6</v>
      </c>
      <c r="Y98" s="12">
        <v>0.2608695652173913</v>
      </c>
      <c r="Z98" s="3">
        <v>0</v>
      </c>
      <c r="AA98" s="146">
        <v>0</v>
      </c>
    </row>
    <row r="99" spans="1:27" ht="15" customHeight="1">
      <c r="A99" s="336"/>
      <c r="B99" s="263">
        <v>2009</v>
      </c>
      <c r="C99" s="123">
        <v>28</v>
      </c>
      <c r="D99" s="10">
        <v>22</v>
      </c>
      <c r="E99" s="9">
        <v>0.7857142857142857</v>
      </c>
      <c r="F99" s="10">
        <v>6</v>
      </c>
      <c r="G99" s="9">
        <v>0.21428571428571427</v>
      </c>
      <c r="H99" s="10">
        <v>6</v>
      </c>
      <c r="I99" s="17">
        <v>0.21428571428571427</v>
      </c>
      <c r="J99" s="13">
        <v>28</v>
      </c>
      <c r="K99" s="3">
        <v>20</v>
      </c>
      <c r="L99" s="11">
        <v>0.7142857142857143</v>
      </c>
      <c r="M99" s="3">
        <f t="shared" si="8"/>
        <v>2</v>
      </c>
      <c r="N99" s="11">
        <f t="shared" si="5"/>
        <v>0.09090909090909091</v>
      </c>
      <c r="O99" s="3">
        <v>8</v>
      </c>
      <c r="P99" s="11">
        <v>0.2857142857142857</v>
      </c>
      <c r="Q99" s="3">
        <v>0</v>
      </c>
      <c r="R99" s="14">
        <v>0</v>
      </c>
      <c r="S99" s="15">
        <v>28</v>
      </c>
      <c r="T99" s="3">
        <v>18</v>
      </c>
      <c r="U99" s="12">
        <v>0.6428571428571429</v>
      </c>
      <c r="V99" s="3">
        <f t="shared" si="6"/>
        <v>2</v>
      </c>
      <c r="W99" s="12">
        <f t="shared" si="7"/>
        <v>0.1</v>
      </c>
      <c r="X99" s="3">
        <v>10</v>
      </c>
      <c r="Y99" s="12">
        <v>0.35714285714285715</v>
      </c>
      <c r="Z99" s="3">
        <v>0</v>
      </c>
      <c r="AA99" s="146">
        <v>0</v>
      </c>
    </row>
    <row r="100" spans="1:27" ht="15" customHeight="1">
      <c r="A100" s="336"/>
      <c r="B100" s="263">
        <v>2010</v>
      </c>
      <c r="C100" s="123">
        <v>27</v>
      </c>
      <c r="D100" s="10">
        <v>20</v>
      </c>
      <c r="E100" s="9">
        <v>0.7407407407407408</v>
      </c>
      <c r="F100" s="10">
        <v>7</v>
      </c>
      <c r="G100" s="9">
        <v>0.25925925925925924</v>
      </c>
      <c r="H100" s="10">
        <v>7</v>
      </c>
      <c r="I100" s="17">
        <v>0.25925925925925924</v>
      </c>
      <c r="J100" s="13">
        <v>27</v>
      </c>
      <c r="K100" s="3">
        <v>17</v>
      </c>
      <c r="L100" s="11">
        <v>0.6296296296296297</v>
      </c>
      <c r="M100" s="3">
        <f t="shared" si="8"/>
        <v>3</v>
      </c>
      <c r="N100" s="11">
        <f t="shared" si="5"/>
        <v>0.15</v>
      </c>
      <c r="O100" s="3">
        <v>10</v>
      </c>
      <c r="P100" s="11">
        <v>0.3703703703703704</v>
      </c>
      <c r="Q100" s="3">
        <v>0</v>
      </c>
      <c r="R100" s="14">
        <v>0</v>
      </c>
      <c r="S100" s="15">
        <v>27</v>
      </c>
      <c r="T100" s="3">
        <v>16</v>
      </c>
      <c r="U100" s="12">
        <v>0.5925925925925926</v>
      </c>
      <c r="V100" s="3">
        <f t="shared" si="6"/>
        <v>1</v>
      </c>
      <c r="W100" s="12">
        <f t="shared" si="7"/>
        <v>0.058823529411764705</v>
      </c>
      <c r="X100" s="3">
        <v>11</v>
      </c>
      <c r="Y100" s="12">
        <v>0.4074074074074074</v>
      </c>
      <c r="Z100" s="3">
        <v>0</v>
      </c>
      <c r="AA100" s="146">
        <v>0</v>
      </c>
    </row>
    <row r="101" spans="1:27" ht="15" customHeight="1">
      <c r="A101" s="336"/>
      <c r="B101" s="263">
        <v>2011</v>
      </c>
      <c r="C101" s="123">
        <v>25</v>
      </c>
      <c r="D101" s="10">
        <v>20</v>
      </c>
      <c r="E101" s="9">
        <v>0.8</v>
      </c>
      <c r="F101" s="10">
        <v>5</v>
      </c>
      <c r="G101" s="9">
        <v>0.2</v>
      </c>
      <c r="H101" s="10">
        <v>5</v>
      </c>
      <c r="I101" s="17">
        <v>0.2</v>
      </c>
      <c r="J101" s="13">
        <v>25</v>
      </c>
      <c r="K101" s="3">
        <v>20</v>
      </c>
      <c r="L101" s="11">
        <v>0.8</v>
      </c>
      <c r="M101" s="3">
        <f t="shared" si="8"/>
        <v>0</v>
      </c>
      <c r="N101" s="11">
        <f t="shared" si="5"/>
        <v>0</v>
      </c>
      <c r="O101" s="3">
        <v>5</v>
      </c>
      <c r="P101" s="11">
        <v>0.2</v>
      </c>
      <c r="Q101" s="3">
        <v>0</v>
      </c>
      <c r="R101" s="14">
        <v>0</v>
      </c>
      <c r="S101" s="15">
        <v>25</v>
      </c>
      <c r="T101" s="3">
        <v>18</v>
      </c>
      <c r="U101" s="12">
        <v>0.72</v>
      </c>
      <c r="V101" s="3">
        <f t="shared" si="6"/>
        <v>2</v>
      </c>
      <c r="W101" s="12">
        <f t="shared" si="7"/>
        <v>0.1</v>
      </c>
      <c r="X101" s="3">
        <v>7</v>
      </c>
      <c r="Y101" s="12">
        <v>0.28</v>
      </c>
      <c r="Z101" s="3">
        <v>0</v>
      </c>
      <c r="AA101" s="146">
        <v>0</v>
      </c>
    </row>
    <row r="102" spans="1:27" ht="15" customHeight="1">
      <c r="A102" s="336"/>
      <c r="B102" s="270">
        <v>2012</v>
      </c>
      <c r="C102" s="126">
        <v>18</v>
      </c>
      <c r="D102" s="88">
        <v>15</v>
      </c>
      <c r="E102" s="89">
        <v>0.8333333333333335</v>
      </c>
      <c r="F102" s="88">
        <v>3</v>
      </c>
      <c r="G102" s="89">
        <v>0.16666666666666663</v>
      </c>
      <c r="H102" s="88">
        <v>3</v>
      </c>
      <c r="I102" s="97">
        <v>0.16666666666666663</v>
      </c>
      <c r="J102" s="90">
        <v>18</v>
      </c>
      <c r="K102" s="91">
        <v>13</v>
      </c>
      <c r="L102" s="92">
        <v>0.722</v>
      </c>
      <c r="M102" s="91">
        <f t="shared" si="8"/>
        <v>2</v>
      </c>
      <c r="N102" s="92">
        <f t="shared" si="5"/>
        <v>0.13333333333333333</v>
      </c>
      <c r="O102" s="91">
        <v>5</v>
      </c>
      <c r="P102" s="92">
        <v>0.278</v>
      </c>
      <c r="Q102" s="91">
        <v>0</v>
      </c>
      <c r="R102" s="93">
        <v>0</v>
      </c>
      <c r="S102" s="94">
        <v>18</v>
      </c>
      <c r="T102" s="91"/>
      <c r="U102" s="95"/>
      <c r="V102" s="91"/>
      <c r="W102" s="95"/>
      <c r="X102" s="91"/>
      <c r="Y102" s="95"/>
      <c r="Z102" s="91">
        <v>18</v>
      </c>
      <c r="AA102" s="147">
        <v>1</v>
      </c>
    </row>
    <row r="103" spans="1:27" ht="15" customHeight="1" thickBot="1">
      <c r="A103" s="336"/>
      <c r="B103" s="264">
        <v>2013</v>
      </c>
      <c r="C103" s="133">
        <v>30</v>
      </c>
      <c r="D103" s="35">
        <v>27</v>
      </c>
      <c r="E103" s="36">
        <v>0.9</v>
      </c>
      <c r="F103" s="35"/>
      <c r="G103" s="36"/>
      <c r="H103" s="35"/>
      <c r="I103" s="61"/>
      <c r="J103" s="37"/>
      <c r="K103" s="38"/>
      <c r="L103" s="39"/>
      <c r="M103" s="38"/>
      <c r="N103" s="39"/>
      <c r="O103" s="38"/>
      <c r="P103" s="39"/>
      <c r="Q103" s="38"/>
      <c r="R103" s="40"/>
      <c r="S103" s="41"/>
      <c r="T103" s="38"/>
      <c r="U103" s="42"/>
      <c r="V103" s="38"/>
      <c r="W103" s="42"/>
      <c r="X103" s="38"/>
      <c r="Y103" s="42"/>
      <c r="Z103" s="38"/>
      <c r="AA103" s="145"/>
    </row>
    <row r="104" spans="1:27" ht="15" customHeight="1" thickBot="1" thickTop="1">
      <c r="A104" s="373" t="s">
        <v>77</v>
      </c>
      <c r="B104" s="374"/>
      <c r="C104" s="98"/>
      <c r="D104" s="99"/>
      <c r="E104" s="100">
        <f>AVERAGE(E90:E103)</f>
        <v>0.7954464449800476</v>
      </c>
      <c r="F104" s="99"/>
      <c r="G104" s="100">
        <f>AVERAGE(G90:G102)</f>
        <v>0.21259613617533357</v>
      </c>
      <c r="H104" s="99"/>
      <c r="I104" s="101">
        <f>AVERAGE(I90:I102)</f>
        <v>0.21259613617533357</v>
      </c>
      <c r="J104" s="102"/>
      <c r="K104" s="103"/>
      <c r="L104" s="136">
        <f>AVERAGE(L90:L102)</f>
        <v>0.7145296352232725</v>
      </c>
      <c r="M104" s="99"/>
      <c r="N104" s="136">
        <f>AVERAGE(N90:N102)</f>
        <v>0.08820525965262807</v>
      </c>
      <c r="O104" s="99"/>
      <c r="P104" s="136">
        <f>AVERAGE(P90:P102)</f>
        <v>0.28547036477672744</v>
      </c>
      <c r="Q104" s="99"/>
      <c r="R104" s="104"/>
      <c r="S104" s="105"/>
      <c r="T104" s="99"/>
      <c r="U104" s="136">
        <f>AVERAGE(U90:U101)</f>
        <v>0.6245080468426516</v>
      </c>
      <c r="V104" s="99"/>
      <c r="W104" s="136">
        <f>AVERAGE(W90:W101)</f>
        <v>0.11731454819690114</v>
      </c>
      <c r="X104" s="99"/>
      <c r="Y104" s="136">
        <f>AVERAGE(Y90:Y101)</f>
        <v>0.3754919531573484</v>
      </c>
      <c r="Z104" s="99"/>
      <c r="AA104" s="152"/>
    </row>
    <row r="105" spans="1:27" ht="15" customHeight="1" thickBot="1" thickTop="1">
      <c r="A105" s="375" t="s">
        <v>71</v>
      </c>
      <c r="B105" s="295"/>
      <c r="C105" s="80"/>
      <c r="D105" s="74"/>
      <c r="E105" s="167">
        <f>_xlfn.STDEV.P(E90:I103)</f>
        <v>2.9326115887108823</v>
      </c>
      <c r="F105" s="74"/>
      <c r="G105" s="75">
        <f>_xlfn.STDEV.P(G90:G102)</f>
        <v>0.10512512785190502</v>
      </c>
      <c r="H105" s="74"/>
      <c r="I105" s="76">
        <f>_xlfn.STDEV.P(I90:I102)</f>
        <v>0.10512512785190502</v>
      </c>
      <c r="J105" s="73"/>
      <c r="K105" s="74"/>
      <c r="L105" s="75">
        <f>_xlfn.STDEV.P(L90:L102)</f>
        <v>0.09320150554365204</v>
      </c>
      <c r="M105" s="74"/>
      <c r="N105" s="75">
        <f>_xlfn.STDEV.P(N90:N102)</f>
        <v>0.08076583896360366</v>
      </c>
      <c r="O105" s="74"/>
      <c r="P105" s="75">
        <f>_xlfn.STDEV.P(P90:P102)</f>
        <v>0.09320150554365131</v>
      </c>
      <c r="Q105" s="74"/>
      <c r="R105" s="77"/>
      <c r="S105" s="78"/>
      <c r="T105" s="74"/>
      <c r="U105" s="75">
        <f>_xlfn.STDEV.P(U90:U101)</f>
        <v>0.06939852117913692</v>
      </c>
      <c r="V105" s="74"/>
      <c r="W105" s="75">
        <f>_xlfn.STDEV.P(W90:W101)</f>
        <v>0.09454672410218497</v>
      </c>
      <c r="X105" s="74"/>
      <c r="Y105" s="75">
        <f>_xlfn.STDEV.P(Y90:Y101)</f>
        <v>0.06939852117913763</v>
      </c>
      <c r="Z105" s="74"/>
      <c r="AA105" s="149"/>
    </row>
    <row r="106" spans="1:27" ht="15" customHeight="1" thickBot="1" thickTop="1">
      <c r="A106" s="372" t="s">
        <v>75</v>
      </c>
      <c r="B106" s="297"/>
      <c r="C106" s="60"/>
      <c r="D106" s="44"/>
      <c r="E106" s="81">
        <f>(E103-E90)/($B$18-$B$5)</f>
        <v>0.02398190045248869</v>
      </c>
      <c r="F106" s="44"/>
      <c r="G106" s="81">
        <f>SLOPE(G90:G102,$B$90:$B$102)</f>
        <v>0.029289417736622702</v>
      </c>
      <c r="H106" s="44"/>
      <c r="I106" s="82">
        <f>SLOPE(I90:I102,$B$90:$B$102)</f>
        <v>0.029289417736622702</v>
      </c>
      <c r="J106" s="70"/>
      <c r="K106" s="69"/>
      <c r="L106" s="81">
        <f>(L102-L90)/($B$17-$B$5)</f>
        <v>0.011147058823529407</v>
      </c>
      <c r="M106" s="69"/>
      <c r="N106" s="81">
        <f>(N102-N90)/($B$17-$B$5)</f>
        <v>0.011111111111111112</v>
      </c>
      <c r="O106" s="69"/>
      <c r="P106" s="81">
        <f>(P102-P90)/($B$17-$B$5)</f>
        <v>-0.011147058823529413</v>
      </c>
      <c r="Q106" s="69"/>
      <c r="R106" s="71"/>
      <c r="S106" s="72"/>
      <c r="T106" s="69"/>
      <c r="U106" s="81">
        <f>(U101-U90)/($B$16-$B$5)</f>
        <v>0.017326203208556146</v>
      </c>
      <c r="V106" s="69"/>
      <c r="W106" s="81">
        <f>(W101-W90)/($B$16-$B$5)</f>
        <v>0</v>
      </c>
      <c r="X106" s="69"/>
      <c r="Y106" s="81">
        <f>(Y101-Y90)/($B$16-$B$5)</f>
        <v>-0.017326203208556153</v>
      </c>
      <c r="Z106" s="69"/>
      <c r="AA106" s="153"/>
    </row>
    <row r="107" spans="1:27" ht="15" customHeight="1" thickTop="1">
      <c r="A107" s="346" t="s">
        <v>37</v>
      </c>
      <c r="B107" s="265" t="s">
        <v>1</v>
      </c>
      <c r="C107" s="124">
        <v>4</v>
      </c>
      <c r="D107" s="27">
        <v>4</v>
      </c>
      <c r="E107" s="28">
        <v>1</v>
      </c>
      <c r="F107" s="27">
        <v>0</v>
      </c>
      <c r="G107" s="28">
        <v>0</v>
      </c>
      <c r="H107" s="27">
        <v>0</v>
      </c>
      <c r="I107" s="63">
        <v>0</v>
      </c>
      <c r="J107" s="29">
        <v>4</v>
      </c>
      <c r="K107" s="30">
        <v>4</v>
      </c>
      <c r="L107" s="31">
        <v>1</v>
      </c>
      <c r="M107" s="30">
        <f t="shared" si="8"/>
        <v>0</v>
      </c>
      <c r="N107" s="31">
        <f aca="true" t="shared" si="9" ref="N107:N186">M107/D107</f>
        <v>0</v>
      </c>
      <c r="O107" s="30">
        <v>0</v>
      </c>
      <c r="P107" s="31">
        <v>0</v>
      </c>
      <c r="Q107" s="30">
        <v>0</v>
      </c>
      <c r="R107" s="32">
        <v>0</v>
      </c>
      <c r="S107" s="33">
        <v>4</v>
      </c>
      <c r="T107" s="30">
        <v>4</v>
      </c>
      <c r="U107" s="34">
        <v>1</v>
      </c>
      <c r="V107" s="30">
        <f aca="true" t="shared" si="10" ref="V107:V186">K107-T107</f>
        <v>0</v>
      </c>
      <c r="W107" s="34">
        <f aca="true" t="shared" si="11" ref="W107:W186">V107/K107</f>
        <v>0</v>
      </c>
      <c r="X107" s="30">
        <v>0</v>
      </c>
      <c r="Y107" s="34">
        <v>0</v>
      </c>
      <c r="Z107" s="30">
        <v>0</v>
      </c>
      <c r="AA107" s="151">
        <v>0</v>
      </c>
    </row>
    <row r="108" spans="1:27" ht="15" customHeight="1">
      <c r="A108" s="336"/>
      <c r="B108" s="262" t="s">
        <v>2</v>
      </c>
      <c r="C108" s="123">
        <v>6</v>
      </c>
      <c r="D108" s="10">
        <v>3</v>
      </c>
      <c r="E108" s="9">
        <v>0.5</v>
      </c>
      <c r="F108" s="10">
        <v>3</v>
      </c>
      <c r="G108" s="9">
        <v>0.5</v>
      </c>
      <c r="H108" s="10">
        <v>3</v>
      </c>
      <c r="I108" s="17">
        <v>0.5</v>
      </c>
      <c r="J108" s="13">
        <v>6</v>
      </c>
      <c r="K108" s="3">
        <v>3</v>
      </c>
      <c r="L108" s="11">
        <v>0.5</v>
      </c>
      <c r="M108" s="3">
        <f t="shared" si="8"/>
        <v>0</v>
      </c>
      <c r="N108" s="11">
        <f t="shared" si="9"/>
        <v>0</v>
      </c>
      <c r="O108" s="3">
        <v>3</v>
      </c>
      <c r="P108" s="11">
        <v>0.5</v>
      </c>
      <c r="Q108" s="3">
        <v>0</v>
      </c>
      <c r="R108" s="14">
        <v>0</v>
      </c>
      <c r="S108" s="15">
        <v>6</v>
      </c>
      <c r="T108" s="3">
        <v>3</v>
      </c>
      <c r="U108" s="12">
        <v>0.5</v>
      </c>
      <c r="V108" s="3">
        <f t="shared" si="10"/>
        <v>0</v>
      </c>
      <c r="W108" s="12">
        <f t="shared" si="11"/>
        <v>0</v>
      </c>
      <c r="X108" s="3">
        <v>3</v>
      </c>
      <c r="Y108" s="12">
        <v>0.5</v>
      </c>
      <c r="Z108" s="3">
        <v>0</v>
      </c>
      <c r="AA108" s="146">
        <v>0</v>
      </c>
    </row>
    <row r="109" spans="1:27" ht="15" customHeight="1">
      <c r="A109" s="336"/>
      <c r="B109" s="262" t="s">
        <v>3</v>
      </c>
      <c r="C109" s="123">
        <v>3</v>
      </c>
      <c r="D109" s="10">
        <v>1</v>
      </c>
      <c r="E109" s="9">
        <v>0.33333333333333337</v>
      </c>
      <c r="F109" s="10">
        <v>2</v>
      </c>
      <c r="G109" s="9">
        <v>0.6666666666666667</v>
      </c>
      <c r="H109" s="10">
        <v>2</v>
      </c>
      <c r="I109" s="17">
        <v>0.6666666666666667</v>
      </c>
      <c r="J109" s="13">
        <v>3</v>
      </c>
      <c r="K109" s="3">
        <v>1</v>
      </c>
      <c r="L109" s="11">
        <v>0.33333333333333337</v>
      </c>
      <c r="M109" s="3">
        <f t="shared" si="8"/>
        <v>0</v>
      </c>
      <c r="N109" s="11">
        <f t="shared" si="9"/>
        <v>0</v>
      </c>
      <c r="O109" s="3">
        <v>2</v>
      </c>
      <c r="P109" s="11">
        <v>0.6666666666666667</v>
      </c>
      <c r="Q109" s="3">
        <v>0</v>
      </c>
      <c r="R109" s="14">
        <v>0</v>
      </c>
      <c r="S109" s="15">
        <v>3</v>
      </c>
      <c r="T109" s="3">
        <v>1</v>
      </c>
      <c r="U109" s="12">
        <v>0.33333333333333337</v>
      </c>
      <c r="V109" s="3">
        <f t="shared" si="10"/>
        <v>0</v>
      </c>
      <c r="W109" s="12">
        <f t="shared" si="11"/>
        <v>0</v>
      </c>
      <c r="X109" s="3">
        <v>2</v>
      </c>
      <c r="Y109" s="12">
        <v>0.6666666666666667</v>
      </c>
      <c r="Z109" s="3">
        <v>0</v>
      </c>
      <c r="AA109" s="146">
        <v>0</v>
      </c>
    </row>
    <row r="110" spans="1:27" ht="15" customHeight="1">
      <c r="A110" s="336"/>
      <c r="B110" s="262" t="s">
        <v>4</v>
      </c>
      <c r="C110" s="123">
        <v>7</v>
      </c>
      <c r="D110" s="10">
        <v>4</v>
      </c>
      <c r="E110" s="9">
        <v>0.5714285714285715</v>
      </c>
      <c r="F110" s="10">
        <v>3</v>
      </c>
      <c r="G110" s="9">
        <v>0.42857142857142855</v>
      </c>
      <c r="H110" s="10">
        <v>3</v>
      </c>
      <c r="I110" s="17">
        <v>0.42857142857142855</v>
      </c>
      <c r="J110" s="13">
        <v>7</v>
      </c>
      <c r="K110" s="3">
        <v>4</v>
      </c>
      <c r="L110" s="11">
        <v>0.5714285714285715</v>
      </c>
      <c r="M110" s="3">
        <f t="shared" si="8"/>
        <v>0</v>
      </c>
      <c r="N110" s="11">
        <f t="shared" si="9"/>
        <v>0</v>
      </c>
      <c r="O110" s="3">
        <v>3</v>
      </c>
      <c r="P110" s="11">
        <v>0.42857142857142855</v>
      </c>
      <c r="Q110" s="3">
        <v>0</v>
      </c>
      <c r="R110" s="14">
        <v>0</v>
      </c>
      <c r="S110" s="15">
        <v>7</v>
      </c>
      <c r="T110" s="3">
        <v>4</v>
      </c>
      <c r="U110" s="12">
        <v>0.5714285714285715</v>
      </c>
      <c r="V110" s="3">
        <f t="shared" si="10"/>
        <v>0</v>
      </c>
      <c r="W110" s="12">
        <f t="shared" si="11"/>
        <v>0</v>
      </c>
      <c r="X110" s="3">
        <v>3</v>
      </c>
      <c r="Y110" s="12">
        <v>0.42857142857142855</v>
      </c>
      <c r="Z110" s="3">
        <v>0</v>
      </c>
      <c r="AA110" s="146">
        <v>0</v>
      </c>
    </row>
    <row r="111" spans="1:27" ht="15" customHeight="1">
      <c r="A111" s="336"/>
      <c r="B111" s="262" t="s">
        <v>5</v>
      </c>
      <c r="C111" s="123">
        <v>1</v>
      </c>
      <c r="D111" s="10">
        <v>1</v>
      </c>
      <c r="E111" s="9">
        <v>1</v>
      </c>
      <c r="F111" s="10">
        <v>0</v>
      </c>
      <c r="G111" s="9">
        <v>0</v>
      </c>
      <c r="H111" s="10">
        <v>0</v>
      </c>
      <c r="I111" s="17">
        <v>0</v>
      </c>
      <c r="J111" s="13">
        <v>1</v>
      </c>
      <c r="K111" s="3">
        <v>1</v>
      </c>
      <c r="L111" s="11">
        <v>1</v>
      </c>
      <c r="M111" s="3">
        <f t="shared" si="8"/>
        <v>0</v>
      </c>
      <c r="N111" s="11">
        <f t="shared" si="9"/>
        <v>0</v>
      </c>
      <c r="O111" s="3">
        <v>0</v>
      </c>
      <c r="P111" s="11">
        <v>0</v>
      </c>
      <c r="Q111" s="3">
        <v>0</v>
      </c>
      <c r="R111" s="14">
        <v>0</v>
      </c>
      <c r="S111" s="15">
        <v>1</v>
      </c>
      <c r="T111" s="3">
        <v>1</v>
      </c>
      <c r="U111" s="12">
        <v>1</v>
      </c>
      <c r="V111" s="3">
        <f t="shared" si="10"/>
        <v>0</v>
      </c>
      <c r="W111" s="12">
        <f t="shared" si="11"/>
        <v>0</v>
      </c>
      <c r="X111" s="3">
        <v>0</v>
      </c>
      <c r="Y111" s="12">
        <v>0</v>
      </c>
      <c r="Z111" s="3">
        <v>0</v>
      </c>
      <c r="AA111" s="146">
        <v>0</v>
      </c>
    </row>
    <row r="112" spans="1:27" ht="15" customHeight="1">
      <c r="A112" s="336"/>
      <c r="B112" s="262" t="s">
        <v>6</v>
      </c>
      <c r="C112" s="123">
        <v>4</v>
      </c>
      <c r="D112" s="10">
        <v>3</v>
      </c>
      <c r="E112" s="9">
        <v>0.75</v>
      </c>
      <c r="F112" s="10">
        <v>1</v>
      </c>
      <c r="G112" s="9">
        <v>0.25</v>
      </c>
      <c r="H112" s="10">
        <v>1</v>
      </c>
      <c r="I112" s="17">
        <v>0.25</v>
      </c>
      <c r="J112" s="13">
        <v>4</v>
      </c>
      <c r="K112" s="3">
        <v>2</v>
      </c>
      <c r="L112" s="11">
        <v>0.5</v>
      </c>
      <c r="M112" s="3">
        <f t="shared" si="8"/>
        <v>1</v>
      </c>
      <c r="N112" s="11">
        <f t="shared" si="9"/>
        <v>0.3333333333333333</v>
      </c>
      <c r="O112" s="3">
        <v>2</v>
      </c>
      <c r="P112" s="11">
        <v>0.5</v>
      </c>
      <c r="Q112" s="3">
        <v>0</v>
      </c>
      <c r="R112" s="14">
        <v>0</v>
      </c>
      <c r="S112" s="15">
        <v>4</v>
      </c>
      <c r="T112" s="3">
        <v>1</v>
      </c>
      <c r="U112" s="12">
        <v>0.25</v>
      </c>
      <c r="V112" s="3">
        <f t="shared" si="10"/>
        <v>1</v>
      </c>
      <c r="W112" s="12">
        <f t="shared" si="11"/>
        <v>0.5</v>
      </c>
      <c r="X112" s="3">
        <v>3</v>
      </c>
      <c r="Y112" s="12">
        <v>0.75</v>
      </c>
      <c r="Z112" s="3">
        <v>0</v>
      </c>
      <c r="AA112" s="146">
        <v>0</v>
      </c>
    </row>
    <row r="113" spans="1:27" ht="15" customHeight="1">
      <c r="A113" s="336"/>
      <c r="B113" s="262" t="s">
        <v>7</v>
      </c>
      <c r="C113" s="123">
        <v>8</v>
      </c>
      <c r="D113" s="10">
        <v>6</v>
      </c>
      <c r="E113" s="9">
        <v>0.75</v>
      </c>
      <c r="F113" s="10">
        <v>2</v>
      </c>
      <c r="G113" s="9">
        <v>0.25</v>
      </c>
      <c r="H113" s="10">
        <v>2</v>
      </c>
      <c r="I113" s="17">
        <v>0.25</v>
      </c>
      <c r="J113" s="13">
        <v>8</v>
      </c>
      <c r="K113" s="3">
        <v>5</v>
      </c>
      <c r="L113" s="11">
        <v>0.625</v>
      </c>
      <c r="M113" s="3">
        <f t="shared" si="8"/>
        <v>1</v>
      </c>
      <c r="N113" s="11">
        <f t="shared" si="9"/>
        <v>0.16666666666666666</v>
      </c>
      <c r="O113" s="3">
        <v>3</v>
      </c>
      <c r="P113" s="11">
        <v>0.375</v>
      </c>
      <c r="Q113" s="3">
        <v>0</v>
      </c>
      <c r="R113" s="14">
        <v>0</v>
      </c>
      <c r="S113" s="15">
        <v>8</v>
      </c>
      <c r="T113" s="3">
        <v>4</v>
      </c>
      <c r="U113" s="12">
        <v>0.5</v>
      </c>
      <c r="V113" s="3">
        <f t="shared" si="10"/>
        <v>1</v>
      </c>
      <c r="W113" s="12">
        <f t="shared" si="11"/>
        <v>0.2</v>
      </c>
      <c r="X113" s="3">
        <v>4</v>
      </c>
      <c r="Y113" s="12">
        <v>0.5</v>
      </c>
      <c r="Z113" s="3">
        <v>0</v>
      </c>
      <c r="AA113" s="146">
        <v>0</v>
      </c>
    </row>
    <row r="114" spans="1:27" ht="15" customHeight="1">
      <c r="A114" s="336"/>
      <c r="B114" s="263">
        <v>2007</v>
      </c>
      <c r="C114" s="123">
        <v>2</v>
      </c>
      <c r="D114" s="10">
        <v>2</v>
      </c>
      <c r="E114" s="9">
        <v>1</v>
      </c>
      <c r="F114" s="10">
        <v>0</v>
      </c>
      <c r="G114" s="9">
        <v>0</v>
      </c>
      <c r="H114" s="10">
        <v>0</v>
      </c>
      <c r="I114" s="17">
        <v>0</v>
      </c>
      <c r="J114" s="13">
        <v>2</v>
      </c>
      <c r="K114" s="3">
        <v>2</v>
      </c>
      <c r="L114" s="11">
        <v>1</v>
      </c>
      <c r="M114" s="3">
        <f t="shared" si="8"/>
        <v>0</v>
      </c>
      <c r="N114" s="11">
        <f t="shared" si="9"/>
        <v>0</v>
      </c>
      <c r="O114" s="3">
        <v>0</v>
      </c>
      <c r="P114" s="11">
        <v>0</v>
      </c>
      <c r="Q114" s="3">
        <v>0</v>
      </c>
      <c r="R114" s="14">
        <v>0</v>
      </c>
      <c r="S114" s="15">
        <v>2</v>
      </c>
      <c r="T114" s="3">
        <v>2</v>
      </c>
      <c r="U114" s="12">
        <v>1</v>
      </c>
      <c r="V114" s="3">
        <f t="shared" si="10"/>
        <v>0</v>
      </c>
      <c r="W114" s="12">
        <f t="shared" si="11"/>
        <v>0</v>
      </c>
      <c r="X114" s="3">
        <v>0</v>
      </c>
      <c r="Y114" s="12">
        <v>0</v>
      </c>
      <c r="Z114" s="3">
        <v>0</v>
      </c>
      <c r="AA114" s="146">
        <v>0</v>
      </c>
    </row>
    <row r="115" spans="1:27" ht="15" customHeight="1">
      <c r="A115" s="336"/>
      <c r="B115" s="263">
        <v>2008</v>
      </c>
      <c r="C115" s="123">
        <v>2</v>
      </c>
      <c r="D115" s="10">
        <v>2</v>
      </c>
      <c r="E115" s="9">
        <v>1</v>
      </c>
      <c r="F115" s="10">
        <v>0</v>
      </c>
      <c r="G115" s="9">
        <v>0</v>
      </c>
      <c r="H115" s="10">
        <v>0</v>
      </c>
      <c r="I115" s="17">
        <v>0</v>
      </c>
      <c r="J115" s="13">
        <v>2</v>
      </c>
      <c r="K115" s="3">
        <v>2</v>
      </c>
      <c r="L115" s="11">
        <v>1</v>
      </c>
      <c r="M115" s="3">
        <f t="shared" si="8"/>
        <v>0</v>
      </c>
      <c r="N115" s="11">
        <f t="shared" si="9"/>
        <v>0</v>
      </c>
      <c r="O115" s="3">
        <v>0</v>
      </c>
      <c r="P115" s="11">
        <v>0</v>
      </c>
      <c r="Q115" s="3">
        <v>0</v>
      </c>
      <c r="R115" s="14">
        <v>0</v>
      </c>
      <c r="S115" s="15">
        <v>2</v>
      </c>
      <c r="T115" s="3">
        <v>2</v>
      </c>
      <c r="U115" s="12">
        <v>1</v>
      </c>
      <c r="V115" s="3">
        <f t="shared" si="10"/>
        <v>0</v>
      </c>
      <c r="W115" s="12">
        <f t="shared" si="11"/>
        <v>0</v>
      </c>
      <c r="X115" s="3">
        <v>0</v>
      </c>
      <c r="Y115" s="12">
        <v>0</v>
      </c>
      <c r="Z115" s="3">
        <v>0</v>
      </c>
      <c r="AA115" s="146">
        <v>0</v>
      </c>
    </row>
    <row r="116" spans="1:27" ht="15" customHeight="1">
      <c r="A116" s="336"/>
      <c r="B116" s="263">
        <v>2009</v>
      </c>
      <c r="C116" s="123">
        <v>4</v>
      </c>
      <c r="D116" s="10">
        <v>4</v>
      </c>
      <c r="E116" s="9">
        <v>1</v>
      </c>
      <c r="F116" s="10">
        <v>0</v>
      </c>
      <c r="G116" s="9">
        <v>0</v>
      </c>
      <c r="H116" s="10">
        <v>0</v>
      </c>
      <c r="I116" s="17">
        <v>0</v>
      </c>
      <c r="J116" s="13">
        <v>4</v>
      </c>
      <c r="K116" s="3">
        <v>3</v>
      </c>
      <c r="L116" s="11">
        <v>0.75</v>
      </c>
      <c r="M116" s="3">
        <f t="shared" si="8"/>
        <v>1</v>
      </c>
      <c r="N116" s="11">
        <f t="shared" si="9"/>
        <v>0.25</v>
      </c>
      <c r="O116" s="3">
        <v>1</v>
      </c>
      <c r="P116" s="11">
        <v>0.25</v>
      </c>
      <c r="Q116" s="3">
        <v>0</v>
      </c>
      <c r="R116" s="14">
        <v>0</v>
      </c>
      <c r="S116" s="15">
        <v>4</v>
      </c>
      <c r="T116" s="3">
        <v>2</v>
      </c>
      <c r="U116" s="12">
        <v>0.5</v>
      </c>
      <c r="V116" s="3">
        <f t="shared" si="10"/>
        <v>1</v>
      </c>
      <c r="W116" s="12">
        <f t="shared" si="11"/>
        <v>0.3333333333333333</v>
      </c>
      <c r="X116" s="3">
        <v>2</v>
      </c>
      <c r="Y116" s="12">
        <v>0.5</v>
      </c>
      <c r="Z116" s="3">
        <v>0</v>
      </c>
      <c r="AA116" s="146">
        <v>0</v>
      </c>
    </row>
    <row r="117" spans="1:27" ht="15" customHeight="1">
      <c r="A117" s="336"/>
      <c r="B117" s="263">
        <v>2010</v>
      </c>
      <c r="C117" s="123">
        <v>6</v>
      </c>
      <c r="D117" s="10">
        <v>3</v>
      </c>
      <c r="E117" s="9">
        <v>0.5</v>
      </c>
      <c r="F117" s="10">
        <v>3</v>
      </c>
      <c r="G117" s="9">
        <v>0.5</v>
      </c>
      <c r="H117" s="10">
        <v>3</v>
      </c>
      <c r="I117" s="17">
        <v>0.5</v>
      </c>
      <c r="J117" s="13">
        <v>6</v>
      </c>
      <c r="K117" s="3">
        <v>3</v>
      </c>
      <c r="L117" s="11">
        <v>0.5</v>
      </c>
      <c r="M117" s="3">
        <f t="shared" si="8"/>
        <v>0</v>
      </c>
      <c r="N117" s="11">
        <f t="shared" si="9"/>
        <v>0</v>
      </c>
      <c r="O117" s="3">
        <v>3</v>
      </c>
      <c r="P117" s="11">
        <v>0.5</v>
      </c>
      <c r="Q117" s="3">
        <v>0</v>
      </c>
      <c r="R117" s="14">
        <v>0</v>
      </c>
      <c r="S117" s="15">
        <v>6</v>
      </c>
      <c r="T117" s="3">
        <v>2</v>
      </c>
      <c r="U117" s="12">
        <v>0.33333333333333326</v>
      </c>
      <c r="V117" s="3">
        <f t="shared" si="10"/>
        <v>1</v>
      </c>
      <c r="W117" s="12">
        <f t="shared" si="11"/>
        <v>0.3333333333333333</v>
      </c>
      <c r="X117" s="3">
        <v>4</v>
      </c>
      <c r="Y117" s="12">
        <v>0.6666666666666665</v>
      </c>
      <c r="Z117" s="3">
        <v>0</v>
      </c>
      <c r="AA117" s="146">
        <v>0</v>
      </c>
    </row>
    <row r="118" spans="1:27" ht="15" customHeight="1">
      <c r="A118" s="336"/>
      <c r="B118" s="263">
        <v>2011</v>
      </c>
      <c r="C118" s="123">
        <v>4</v>
      </c>
      <c r="D118" s="10">
        <v>1</v>
      </c>
      <c r="E118" s="9">
        <v>0.25</v>
      </c>
      <c r="F118" s="10">
        <v>3</v>
      </c>
      <c r="G118" s="9">
        <v>0.75</v>
      </c>
      <c r="H118" s="10">
        <v>3</v>
      </c>
      <c r="I118" s="17">
        <v>0.75</v>
      </c>
      <c r="J118" s="13">
        <v>4</v>
      </c>
      <c r="K118" s="3">
        <v>3</v>
      </c>
      <c r="L118" s="11">
        <v>0.75</v>
      </c>
      <c r="M118" s="165">
        <f t="shared" si="8"/>
        <v>-2</v>
      </c>
      <c r="N118" s="11">
        <f>M118/D118</f>
        <v>-2</v>
      </c>
      <c r="O118" s="3">
        <v>1</v>
      </c>
      <c r="P118" s="11">
        <v>0.25</v>
      </c>
      <c r="Q118" s="3">
        <v>0</v>
      </c>
      <c r="R118" s="14">
        <v>0</v>
      </c>
      <c r="S118" s="15">
        <v>4</v>
      </c>
      <c r="T118" s="3">
        <v>1</v>
      </c>
      <c r="U118" s="12">
        <v>0.25</v>
      </c>
      <c r="V118" s="3">
        <f t="shared" si="10"/>
        <v>2</v>
      </c>
      <c r="W118" s="12">
        <f t="shared" si="11"/>
        <v>0.6666666666666666</v>
      </c>
      <c r="X118" s="3">
        <v>3</v>
      </c>
      <c r="Y118" s="12">
        <v>0.75</v>
      </c>
      <c r="Z118" s="3">
        <v>0</v>
      </c>
      <c r="AA118" s="146">
        <v>0</v>
      </c>
    </row>
    <row r="119" spans="1:27" ht="15" customHeight="1">
      <c r="A119" s="336"/>
      <c r="B119" s="270">
        <v>2012</v>
      </c>
      <c r="C119" s="126">
        <v>2</v>
      </c>
      <c r="D119" s="88">
        <v>2</v>
      </c>
      <c r="E119" s="89">
        <v>1</v>
      </c>
      <c r="F119" s="88">
        <v>0</v>
      </c>
      <c r="G119" s="89">
        <v>0</v>
      </c>
      <c r="H119" s="88">
        <v>0</v>
      </c>
      <c r="I119" s="97">
        <v>0</v>
      </c>
      <c r="J119" s="90">
        <v>2</v>
      </c>
      <c r="K119" s="91">
        <v>2</v>
      </c>
      <c r="L119" s="92">
        <v>1</v>
      </c>
      <c r="M119" s="3">
        <f t="shared" si="8"/>
        <v>0</v>
      </c>
      <c r="N119" s="92">
        <f t="shared" si="9"/>
        <v>0</v>
      </c>
      <c r="O119" s="91">
        <v>0</v>
      </c>
      <c r="P119" s="92">
        <v>0</v>
      </c>
      <c r="Q119" s="91">
        <v>0</v>
      </c>
      <c r="R119" s="93">
        <v>0</v>
      </c>
      <c r="S119" s="94">
        <v>2</v>
      </c>
      <c r="T119" s="91"/>
      <c r="U119" s="95"/>
      <c r="V119" s="91"/>
      <c r="W119" s="95"/>
      <c r="X119" s="91"/>
      <c r="Y119" s="95"/>
      <c r="Z119" s="91">
        <v>2</v>
      </c>
      <c r="AA119" s="147">
        <v>1</v>
      </c>
    </row>
    <row r="120" spans="1:27" ht="15" customHeight="1" thickBot="1">
      <c r="A120" s="336"/>
      <c r="B120" s="264">
        <v>2013</v>
      </c>
      <c r="C120" s="133">
        <v>3</v>
      </c>
      <c r="D120" s="35">
        <v>3</v>
      </c>
      <c r="E120" s="36">
        <v>1</v>
      </c>
      <c r="F120" s="35"/>
      <c r="G120" s="36"/>
      <c r="H120" s="35"/>
      <c r="I120" s="61"/>
      <c r="J120" s="37"/>
      <c r="K120" s="38"/>
      <c r="L120" s="39"/>
      <c r="M120" s="38"/>
      <c r="N120" s="39"/>
      <c r="O120" s="38"/>
      <c r="P120" s="39"/>
      <c r="Q120" s="38"/>
      <c r="R120" s="40"/>
      <c r="S120" s="41"/>
      <c r="T120" s="38"/>
      <c r="U120" s="42"/>
      <c r="V120" s="38"/>
      <c r="W120" s="42"/>
      <c r="X120" s="38"/>
      <c r="Y120" s="42"/>
      <c r="Z120" s="38"/>
      <c r="AA120" s="145"/>
    </row>
    <row r="121" spans="1:27" ht="15" customHeight="1" thickBot="1" thickTop="1">
      <c r="A121" s="373" t="s">
        <v>77</v>
      </c>
      <c r="B121" s="374"/>
      <c r="C121" s="98"/>
      <c r="D121" s="99"/>
      <c r="E121" s="100">
        <f>AVERAGE(E107:E120)</f>
        <v>0.7610544217687075</v>
      </c>
      <c r="F121" s="99"/>
      <c r="G121" s="100">
        <f>AVERAGE(G107:G119)</f>
        <v>0.25732600732600736</v>
      </c>
      <c r="H121" s="99"/>
      <c r="I121" s="101">
        <f>AVERAGE(I107:I119)</f>
        <v>0.25732600732600736</v>
      </c>
      <c r="J121" s="102"/>
      <c r="K121" s="103"/>
      <c r="L121" s="136">
        <f>AVERAGE(L107:L119)</f>
        <v>0.7330586080586081</v>
      </c>
      <c r="M121" s="99"/>
      <c r="N121" s="136">
        <f>AVERAGE(N107:N119)</f>
        <v>-0.09615384615384616</v>
      </c>
      <c r="O121" s="99"/>
      <c r="P121" s="136">
        <f>AVERAGE(P107:P119)</f>
        <v>0.26694139194139194</v>
      </c>
      <c r="Q121" s="99"/>
      <c r="R121" s="104"/>
      <c r="S121" s="105"/>
      <c r="T121" s="99"/>
      <c r="U121" s="136">
        <f>AVERAGE(U107:U118)</f>
        <v>0.6031746031746031</v>
      </c>
      <c r="V121" s="99"/>
      <c r="W121" s="136">
        <f>AVERAGE(W107:W118)</f>
        <v>0.16944444444444443</v>
      </c>
      <c r="X121" s="99"/>
      <c r="Y121" s="136">
        <f>AVERAGE(Y107:Y118)</f>
        <v>0.3968253968253968</v>
      </c>
      <c r="Z121" s="99"/>
      <c r="AA121" s="152"/>
    </row>
    <row r="122" spans="1:27" ht="15" customHeight="1" thickBot="1" thickTop="1">
      <c r="A122" s="375" t="s">
        <v>71</v>
      </c>
      <c r="B122" s="295"/>
      <c r="C122" s="80"/>
      <c r="D122" s="74"/>
      <c r="E122" s="167">
        <f>_xlfn.STDEV.P(E107:I120)</f>
        <v>0.9755490370171231</v>
      </c>
      <c r="F122" s="74"/>
      <c r="G122" s="75">
        <f>_xlfn.STDEV.P(G107:G119)</f>
        <v>0.27100967215633903</v>
      </c>
      <c r="H122" s="74"/>
      <c r="I122" s="76">
        <f>_xlfn.STDEV.P(I107:I119)</f>
        <v>0.27100967215633903</v>
      </c>
      <c r="J122" s="73"/>
      <c r="K122" s="74"/>
      <c r="L122" s="75">
        <f>_xlfn.STDEV.P(L107:L119)</f>
        <v>0.23491286867872743</v>
      </c>
      <c r="M122" s="74"/>
      <c r="N122" s="75">
        <f>_xlfn.STDEV.P(N107:N119)</f>
        <v>0.5603018816259527</v>
      </c>
      <c r="O122" s="74"/>
      <c r="P122" s="75">
        <f>_xlfn.STDEV.P(P107:P119)</f>
        <v>0.2349128686787275</v>
      </c>
      <c r="Q122" s="74"/>
      <c r="R122" s="77"/>
      <c r="S122" s="78"/>
      <c r="T122" s="74"/>
      <c r="U122" s="75">
        <f>_xlfn.STDEV.P(U107:U118)</f>
        <v>0.2969171617765129</v>
      </c>
      <c r="V122" s="74"/>
      <c r="W122" s="75">
        <f>_xlfn.STDEV.P(W107:W118)</f>
        <v>0.2258557116150393</v>
      </c>
      <c r="X122" s="74"/>
      <c r="Y122" s="75">
        <f>_xlfn.STDEV.P(Y107:Y118)</f>
        <v>0.29691716177651306</v>
      </c>
      <c r="Z122" s="74"/>
      <c r="AA122" s="149"/>
    </row>
    <row r="123" spans="1:27" ht="15" customHeight="1" thickBot="1" thickTop="1">
      <c r="A123" s="372" t="s">
        <v>75</v>
      </c>
      <c r="B123" s="297"/>
      <c r="C123" s="60"/>
      <c r="D123" s="44"/>
      <c r="E123" s="81">
        <f>(E120-E107)/($B$18-$B$5)</f>
        <v>0</v>
      </c>
      <c r="F123" s="44"/>
      <c r="G123" s="81">
        <f>SLOPE(G107:G119,$B$107:$B$119)</f>
        <v>0.07857142857142857</v>
      </c>
      <c r="H123" s="44"/>
      <c r="I123" s="82">
        <f>SLOPE(I107:I119,$B$107:$B$119)</f>
        <v>0.07857142857142857</v>
      </c>
      <c r="J123" s="70"/>
      <c r="K123" s="69"/>
      <c r="L123" s="81">
        <f>(L119-L107)/($B$17-$B$5)</f>
        <v>0</v>
      </c>
      <c r="M123" s="69"/>
      <c r="N123" s="81">
        <f>(N119-N107)/($B$17-$B$5)</f>
        <v>0</v>
      </c>
      <c r="O123" s="69"/>
      <c r="P123" s="81">
        <f>(P119-P107)/($B$17-$B$5)</f>
        <v>0</v>
      </c>
      <c r="Q123" s="69"/>
      <c r="R123" s="71"/>
      <c r="S123" s="72"/>
      <c r="T123" s="69"/>
      <c r="U123" s="81">
        <f>(U118-U107)/($B$16-$B$5)</f>
        <v>-0.06818181818181818</v>
      </c>
      <c r="V123" s="69"/>
      <c r="W123" s="81">
        <f>(W118-W107)/($B$16-$B$5)</f>
        <v>0.0606060606060606</v>
      </c>
      <c r="X123" s="69"/>
      <c r="Y123" s="81">
        <f>(Y118-Y107)/($B$16-$B$5)</f>
        <v>0.06818181818181818</v>
      </c>
      <c r="Z123" s="69"/>
      <c r="AA123" s="153"/>
    </row>
    <row r="124" spans="1:27" ht="15" customHeight="1" thickTop="1">
      <c r="A124" s="346" t="s">
        <v>38</v>
      </c>
      <c r="B124" s="265" t="s">
        <v>1</v>
      </c>
      <c r="C124" s="124">
        <v>10</v>
      </c>
      <c r="D124" s="27">
        <v>9</v>
      </c>
      <c r="E124" s="28">
        <v>0.9</v>
      </c>
      <c r="F124" s="27">
        <v>1</v>
      </c>
      <c r="G124" s="28">
        <v>0.1</v>
      </c>
      <c r="H124" s="27">
        <v>1</v>
      </c>
      <c r="I124" s="63">
        <v>0.1</v>
      </c>
      <c r="J124" s="29">
        <v>10</v>
      </c>
      <c r="K124" s="30">
        <v>7</v>
      </c>
      <c r="L124" s="31">
        <v>0.7</v>
      </c>
      <c r="M124" s="30">
        <f aca="true" t="shared" si="12" ref="M124:M205">D124-K124</f>
        <v>2</v>
      </c>
      <c r="N124" s="31">
        <f t="shared" si="9"/>
        <v>0.2222222222222222</v>
      </c>
      <c r="O124" s="30">
        <v>3</v>
      </c>
      <c r="P124" s="31">
        <v>0.3</v>
      </c>
      <c r="Q124" s="30">
        <v>0</v>
      </c>
      <c r="R124" s="32">
        <v>0</v>
      </c>
      <c r="S124" s="33">
        <v>10</v>
      </c>
      <c r="T124" s="30">
        <v>7</v>
      </c>
      <c r="U124" s="34">
        <v>0.7</v>
      </c>
      <c r="V124" s="30">
        <f t="shared" si="10"/>
        <v>0</v>
      </c>
      <c r="W124" s="34">
        <f t="shared" si="11"/>
        <v>0</v>
      </c>
      <c r="X124" s="30">
        <v>3</v>
      </c>
      <c r="Y124" s="34">
        <v>0.3</v>
      </c>
      <c r="Z124" s="30">
        <v>0</v>
      </c>
      <c r="AA124" s="151">
        <v>0</v>
      </c>
    </row>
    <row r="125" spans="1:27" ht="15" customHeight="1">
      <c r="A125" s="336"/>
      <c r="B125" s="262" t="s">
        <v>2</v>
      </c>
      <c r="C125" s="123">
        <v>8</v>
      </c>
      <c r="D125" s="10">
        <v>7</v>
      </c>
      <c r="E125" s="9">
        <v>0.875</v>
      </c>
      <c r="F125" s="10">
        <v>1</v>
      </c>
      <c r="G125" s="9">
        <v>0.125</v>
      </c>
      <c r="H125" s="10">
        <v>1</v>
      </c>
      <c r="I125" s="17">
        <v>0.125</v>
      </c>
      <c r="J125" s="13">
        <v>8</v>
      </c>
      <c r="K125" s="3">
        <v>6</v>
      </c>
      <c r="L125" s="11">
        <v>0.75</v>
      </c>
      <c r="M125" s="3">
        <f t="shared" si="12"/>
        <v>1</v>
      </c>
      <c r="N125" s="11">
        <f t="shared" si="9"/>
        <v>0.14285714285714285</v>
      </c>
      <c r="O125" s="3">
        <v>2</v>
      </c>
      <c r="P125" s="11">
        <v>0.25</v>
      </c>
      <c r="Q125" s="3">
        <v>0</v>
      </c>
      <c r="R125" s="14">
        <v>0</v>
      </c>
      <c r="S125" s="15">
        <v>8</v>
      </c>
      <c r="T125" s="3">
        <v>6</v>
      </c>
      <c r="U125" s="12">
        <v>0.75</v>
      </c>
      <c r="V125" s="3">
        <f t="shared" si="10"/>
        <v>0</v>
      </c>
      <c r="W125" s="12">
        <f t="shared" si="11"/>
        <v>0</v>
      </c>
      <c r="X125" s="3">
        <v>2</v>
      </c>
      <c r="Y125" s="12">
        <v>0.25</v>
      </c>
      <c r="Z125" s="3">
        <v>0</v>
      </c>
      <c r="AA125" s="146">
        <v>0</v>
      </c>
    </row>
    <row r="126" spans="1:27" ht="15" customHeight="1">
      <c r="A126" s="336"/>
      <c r="B126" s="262" t="s">
        <v>3</v>
      </c>
      <c r="C126" s="123">
        <v>13</v>
      </c>
      <c r="D126" s="10">
        <v>11</v>
      </c>
      <c r="E126" s="9">
        <v>0.8461538461538461</v>
      </c>
      <c r="F126" s="10">
        <v>2</v>
      </c>
      <c r="G126" s="9">
        <v>0.15384615384615385</v>
      </c>
      <c r="H126" s="10">
        <v>2</v>
      </c>
      <c r="I126" s="17">
        <v>0.15384615384615385</v>
      </c>
      <c r="J126" s="13">
        <v>13</v>
      </c>
      <c r="K126" s="3">
        <v>8</v>
      </c>
      <c r="L126" s="11">
        <v>0.6153846153846154</v>
      </c>
      <c r="M126" s="3">
        <f t="shared" si="12"/>
        <v>3</v>
      </c>
      <c r="N126" s="11">
        <f t="shared" si="9"/>
        <v>0.2727272727272727</v>
      </c>
      <c r="O126" s="3">
        <v>5</v>
      </c>
      <c r="P126" s="11">
        <v>0.3846153846153846</v>
      </c>
      <c r="Q126" s="3">
        <v>0</v>
      </c>
      <c r="R126" s="14">
        <v>0</v>
      </c>
      <c r="S126" s="15">
        <v>13</v>
      </c>
      <c r="T126" s="3">
        <v>8</v>
      </c>
      <c r="U126" s="12">
        <v>0.6153846153846154</v>
      </c>
      <c r="V126" s="3">
        <f t="shared" si="10"/>
        <v>0</v>
      </c>
      <c r="W126" s="12">
        <f t="shared" si="11"/>
        <v>0</v>
      </c>
      <c r="X126" s="3">
        <v>5</v>
      </c>
      <c r="Y126" s="12">
        <v>0.3846153846153846</v>
      </c>
      <c r="Z126" s="3">
        <v>0</v>
      </c>
      <c r="AA126" s="146">
        <v>0</v>
      </c>
    </row>
    <row r="127" spans="1:27" ht="15" customHeight="1">
      <c r="A127" s="336"/>
      <c r="B127" s="262" t="s">
        <v>4</v>
      </c>
      <c r="C127" s="123">
        <v>16</v>
      </c>
      <c r="D127" s="10">
        <v>12</v>
      </c>
      <c r="E127" s="9">
        <v>0.75</v>
      </c>
      <c r="F127" s="10">
        <v>4</v>
      </c>
      <c r="G127" s="9">
        <v>0.25</v>
      </c>
      <c r="H127" s="10">
        <v>4</v>
      </c>
      <c r="I127" s="17">
        <v>0.25</v>
      </c>
      <c r="J127" s="13">
        <v>16</v>
      </c>
      <c r="K127" s="3">
        <v>9</v>
      </c>
      <c r="L127" s="11">
        <v>0.5625</v>
      </c>
      <c r="M127" s="3">
        <f t="shared" si="12"/>
        <v>3</v>
      </c>
      <c r="N127" s="11">
        <f t="shared" si="9"/>
        <v>0.25</v>
      </c>
      <c r="O127" s="3">
        <v>7</v>
      </c>
      <c r="P127" s="11">
        <v>0.4375</v>
      </c>
      <c r="Q127" s="3">
        <v>0</v>
      </c>
      <c r="R127" s="14">
        <v>0</v>
      </c>
      <c r="S127" s="15">
        <v>16</v>
      </c>
      <c r="T127" s="3">
        <v>9</v>
      </c>
      <c r="U127" s="12">
        <v>0.5625</v>
      </c>
      <c r="V127" s="3">
        <f t="shared" si="10"/>
        <v>0</v>
      </c>
      <c r="W127" s="12">
        <f t="shared" si="11"/>
        <v>0</v>
      </c>
      <c r="X127" s="3">
        <v>7</v>
      </c>
      <c r="Y127" s="12">
        <v>0.4375</v>
      </c>
      <c r="Z127" s="3">
        <v>0</v>
      </c>
      <c r="AA127" s="146">
        <v>0</v>
      </c>
    </row>
    <row r="128" spans="1:27" ht="15" customHeight="1">
      <c r="A128" s="336"/>
      <c r="B128" s="262" t="s">
        <v>5</v>
      </c>
      <c r="C128" s="123">
        <v>18</v>
      </c>
      <c r="D128" s="10">
        <v>15</v>
      </c>
      <c r="E128" s="9">
        <v>0.8333333333333333</v>
      </c>
      <c r="F128" s="10">
        <v>3</v>
      </c>
      <c r="G128" s="9">
        <v>0.16666666666666669</v>
      </c>
      <c r="H128" s="10">
        <v>3</v>
      </c>
      <c r="I128" s="17">
        <v>0.16666666666666669</v>
      </c>
      <c r="J128" s="13">
        <v>18</v>
      </c>
      <c r="K128" s="3">
        <v>11</v>
      </c>
      <c r="L128" s="11">
        <v>0.6111111111111112</v>
      </c>
      <c r="M128" s="3">
        <f t="shared" si="12"/>
        <v>4</v>
      </c>
      <c r="N128" s="11">
        <f t="shared" si="9"/>
        <v>0.26666666666666666</v>
      </c>
      <c r="O128" s="3">
        <v>7</v>
      </c>
      <c r="P128" s="11">
        <v>0.38888888888888884</v>
      </c>
      <c r="Q128" s="3">
        <v>0</v>
      </c>
      <c r="R128" s="14">
        <v>0</v>
      </c>
      <c r="S128" s="15">
        <v>18</v>
      </c>
      <c r="T128" s="3">
        <v>11</v>
      </c>
      <c r="U128" s="12">
        <v>0.6111111111111112</v>
      </c>
      <c r="V128" s="3">
        <f t="shared" si="10"/>
        <v>0</v>
      </c>
      <c r="W128" s="12">
        <f t="shared" si="11"/>
        <v>0</v>
      </c>
      <c r="X128" s="3">
        <v>7</v>
      </c>
      <c r="Y128" s="12">
        <v>0.38888888888888884</v>
      </c>
      <c r="Z128" s="3">
        <v>0</v>
      </c>
      <c r="AA128" s="146">
        <v>0</v>
      </c>
    </row>
    <row r="129" spans="1:27" ht="15" customHeight="1">
      <c r="A129" s="336"/>
      <c r="B129" s="262" t="s">
        <v>6</v>
      </c>
      <c r="C129" s="123">
        <v>21</v>
      </c>
      <c r="D129" s="10">
        <v>16</v>
      </c>
      <c r="E129" s="9">
        <v>0.7619047619047619</v>
      </c>
      <c r="F129" s="10">
        <v>5</v>
      </c>
      <c r="G129" s="9">
        <v>0.2380952380952381</v>
      </c>
      <c r="H129" s="10">
        <v>5</v>
      </c>
      <c r="I129" s="17">
        <v>0.2380952380952381</v>
      </c>
      <c r="J129" s="13">
        <v>21</v>
      </c>
      <c r="K129" s="3">
        <v>16</v>
      </c>
      <c r="L129" s="11">
        <v>0.7619047619047619</v>
      </c>
      <c r="M129" s="3">
        <f t="shared" si="12"/>
        <v>0</v>
      </c>
      <c r="N129" s="11">
        <f t="shared" si="9"/>
        <v>0</v>
      </c>
      <c r="O129" s="3">
        <v>5</v>
      </c>
      <c r="P129" s="11">
        <v>0.2380952380952381</v>
      </c>
      <c r="Q129" s="3">
        <v>0</v>
      </c>
      <c r="R129" s="14">
        <v>0</v>
      </c>
      <c r="S129" s="15">
        <v>21</v>
      </c>
      <c r="T129" s="3">
        <v>16</v>
      </c>
      <c r="U129" s="12">
        <v>0.7619047619047619</v>
      </c>
      <c r="V129" s="3">
        <f t="shared" si="10"/>
        <v>0</v>
      </c>
      <c r="W129" s="12">
        <f t="shared" si="11"/>
        <v>0</v>
      </c>
      <c r="X129" s="3">
        <v>5</v>
      </c>
      <c r="Y129" s="12">
        <v>0.2380952380952381</v>
      </c>
      <c r="Z129" s="3">
        <v>0</v>
      </c>
      <c r="AA129" s="146">
        <v>0</v>
      </c>
    </row>
    <row r="130" spans="1:27" ht="15" customHeight="1">
      <c r="A130" s="336"/>
      <c r="B130" s="262" t="s">
        <v>7</v>
      </c>
      <c r="C130" s="123">
        <v>11</v>
      </c>
      <c r="D130" s="10">
        <v>8</v>
      </c>
      <c r="E130" s="9">
        <v>0.7272727272727273</v>
      </c>
      <c r="F130" s="10">
        <v>3</v>
      </c>
      <c r="G130" s="9">
        <v>0.2727272727272727</v>
      </c>
      <c r="H130" s="10">
        <v>3</v>
      </c>
      <c r="I130" s="17">
        <v>0.2727272727272727</v>
      </c>
      <c r="J130" s="13">
        <v>11</v>
      </c>
      <c r="K130" s="3">
        <v>8</v>
      </c>
      <c r="L130" s="11">
        <v>0.7272727272727273</v>
      </c>
      <c r="M130" s="3">
        <f t="shared" si="12"/>
        <v>0</v>
      </c>
      <c r="N130" s="11">
        <f t="shared" si="9"/>
        <v>0</v>
      </c>
      <c r="O130" s="3">
        <v>3</v>
      </c>
      <c r="P130" s="11">
        <v>0.2727272727272727</v>
      </c>
      <c r="Q130" s="3">
        <v>0</v>
      </c>
      <c r="R130" s="14">
        <v>0</v>
      </c>
      <c r="S130" s="15">
        <v>11</v>
      </c>
      <c r="T130" s="3">
        <v>7</v>
      </c>
      <c r="U130" s="12">
        <v>0.6363636363636364</v>
      </c>
      <c r="V130" s="3">
        <f t="shared" si="10"/>
        <v>1</v>
      </c>
      <c r="W130" s="12">
        <f t="shared" si="11"/>
        <v>0.125</v>
      </c>
      <c r="X130" s="3">
        <v>4</v>
      </c>
      <c r="Y130" s="12">
        <v>0.36363636363636365</v>
      </c>
      <c r="Z130" s="3">
        <v>0</v>
      </c>
      <c r="AA130" s="146">
        <v>0</v>
      </c>
    </row>
    <row r="131" spans="1:27" ht="15" customHeight="1">
      <c r="A131" s="336"/>
      <c r="B131" s="263">
        <v>2007</v>
      </c>
      <c r="C131" s="123">
        <v>13</v>
      </c>
      <c r="D131" s="10">
        <v>12</v>
      </c>
      <c r="E131" s="9">
        <v>0.923076923076923</v>
      </c>
      <c r="F131" s="10">
        <v>1</v>
      </c>
      <c r="G131" s="9">
        <v>0.07692307692307693</v>
      </c>
      <c r="H131" s="10">
        <v>1</v>
      </c>
      <c r="I131" s="17">
        <v>0.07692307692307693</v>
      </c>
      <c r="J131" s="13">
        <v>13</v>
      </c>
      <c r="K131" s="3">
        <v>12</v>
      </c>
      <c r="L131" s="11">
        <v>0.923076923076923</v>
      </c>
      <c r="M131" s="3">
        <f t="shared" si="12"/>
        <v>0</v>
      </c>
      <c r="N131" s="11">
        <f t="shared" si="9"/>
        <v>0</v>
      </c>
      <c r="O131" s="3">
        <v>1</v>
      </c>
      <c r="P131" s="11">
        <v>0.07692307692307693</v>
      </c>
      <c r="Q131" s="3">
        <v>0</v>
      </c>
      <c r="R131" s="14">
        <v>0</v>
      </c>
      <c r="S131" s="15">
        <v>13</v>
      </c>
      <c r="T131" s="3">
        <v>12</v>
      </c>
      <c r="U131" s="12">
        <v>0.923076923076923</v>
      </c>
      <c r="V131" s="3">
        <f t="shared" si="10"/>
        <v>0</v>
      </c>
      <c r="W131" s="12">
        <f t="shared" si="11"/>
        <v>0</v>
      </c>
      <c r="X131" s="3">
        <v>1</v>
      </c>
      <c r="Y131" s="12">
        <v>0.07692307692307693</v>
      </c>
      <c r="Z131" s="3">
        <v>0</v>
      </c>
      <c r="AA131" s="146">
        <v>0</v>
      </c>
    </row>
    <row r="132" spans="1:27" ht="15" customHeight="1">
      <c r="A132" s="336"/>
      <c r="B132" s="263">
        <v>2008</v>
      </c>
      <c r="C132" s="123">
        <v>12</v>
      </c>
      <c r="D132" s="10">
        <v>11</v>
      </c>
      <c r="E132" s="9">
        <v>0.9166666666666665</v>
      </c>
      <c r="F132" s="10">
        <v>1</v>
      </c>
      <c r="G132" s="9">
        <v>0.08333333333333331</v>
      </c>
      <c r="H132" s="10">
        <v>1</v>
      </c>
      <c r="I132" s="17">
        <v>0.08333333333333331</v>
      </c>
      <c r="J132" s="13">
        <v>12</v>
      </c>
      <c r="K132" s="3">
        <v>8</v>
      </c>
      <c r="L132" s="11">
        <v>0.6666666666666665</v>
      </c>
      <c r="M132" s="3">
        <f t="shared" si="12"/>
        <v>3</v>
      </c>
      <c r="N132" s="11">
        <f t="shared" si="9"/>
        <v>0.2727272727272727</v>
      </c>
      <c r="O132" s="3">
        <v>4</v>
      </c>
      <c r="P132" s="11">
        <v>0.33333333333333326</v>
      </c>
      <c r="Q132" s="3">
        <v>0</v>
      </c>
      <c r="R132" s="14">
        <v>0</v>
      </c>
      <c r="S132" s="15">
        <v>12</v>
      </c>
      <c r="T132" s="3">
        <v>6</v>
      </c>
      <c r="U132" s="12">
        <v>0.5</v>
      </c>
      <c r="V132" s="3">
        <f t="shared" si="10"/>
        <v>2</v>
      </c>
      <c r="W132" s="12">
        <f t="shared" si="11"/>
        <v>0.25</v>
      </c>
      <c r="X132" s="3">
        <v>6</v>
      </c>
      <c r="Y132" s="12">
        <v>0.5</v>
      </c>
      <c r="Z132" s="3">
        <v>0</v>
      </c>
      <c r="AA132" s="146">
        <v>0</v>
      </c>
    </row>
    <row r="133" spans="1:27" ht="15" customHeight="1">
      <c r="A133" s="336"/>
      <c r="B133" s="263">
        <v>2009</v>
      </c>
      <c r="C133" s="123">
        <v>9</v>
      </c>
      <c r="D133" s="10">
        <v>5</v>
      </c>
      <c r="E133" s="9">
        <v>0.5555555555555556</v>
      </c>
      <c r="F133" s="10">
        <v>4</v>
      </c>
      <c r="G133" s="9">
        <v>0.4444444444444444</v>
      </c>
      <c r="H133" s="10">
        <v>4</v>
      </c>
      <c r="I133" s="17">
        <v>0.4444444444444444</v>
      </c>
      <c r="J133" s="13">
        <v>9</v>
      </c>
      <c r="K133" s="3">
        <v>4</v>
      </c>
      <c r="L133" s="11">
        <v>0.4444444444444444</v>
      </c>
      <c r="M133" s="3">
        <f t="shared" si="12"/>
        <v>1</v>
      </c>
      <c r="N133" s="11">
        <f t="shared" si="9"/>
        <v>0.2</v>
      </c>
      <c r="O133" s="3">
        <v>5</v>
      </c>
      <c r="P133" s="11">
        <v>0.5555555555555556</v>
      </c>
      <c r="Q133" s="3">
        <v>0</v>
      </c>
      <c r="R133" s="14">
        <v>0</v>
      </c>
      <c r="S133" s="15">
        <v>9</v>
      </c>
      <c r="T133" s="3">
        <v>6</v>
      </c>
      <c r="U133" s="12">
        <v>0.6666666666666665</v>
      </c>
      <c r="V133" s="165">
        <f t="shared" si="10"/>
        <v>-2</v>
      </c>
      <c r="W133" s="12">
        <f t="shared" si="11"/>
        <v>-0.5</v>
      </c>
      <c r="X133" s="3">
        <v>3</v>
      </c>
      <c r="Y133" s="12">
        <v>0.33333333333333326</v>
      </c>
      <c r="Z133" s="3">
        <v>0</v>
      </c>
      <c r="AA133" s="146">
        <v>0</v>
      </c>
    </row>
    <row r="134" spans="1:27" ht="15" customHeight="1">
      <c r="A134" s="336"/>
      <c r="B134" s="263">
        <v>2010</v>
      </c>
      <c r="C134" s="123">
        <v>12</v>
      </c>
      <c r="D134" s="10">
        <v>10</v>
      </c>
      <c r="E134" s="9">
        <v>0.8333333333333335</v>
      </c>
      <c r="F134" s="10">
        <v>2</v>
      </c>
      <c r="G134" s="9">
        <v>0.16666666666666663</v>
      </c>
      <c r="H134" s="10">
        <v>2</v>
      </c>
      <c r="I134" s="17">
        <v>0.16666666666666663</v>
      </c>
      <c r="J134" s="13">
        <v>12</v>
      </c>
      <c r="K134" s="3">
        <v>10</v>
      </c>
      <c r="L134" s="11">
        <v>0.8333333333333335</v>
      </c>
      <c r="M134" s="3">
        <f t="shared" si="12"/>
        <v>0</v>
      </c>
      <c r="N134" s="11">
        <f t="shared" si="9"/>
        <v>0</v>
      </c>
      <c r="O134" s="3">
        <v>2</v>
      </c>
      <c r="P134" s="11">
        <v>0.16666666666666663</v>
      </c>
      <c r="Q134" s="3">
        <v>0</v>
      </c>
      <c r="R134" s="14">
        <v>0</v>
      </c>
      <c r="S134" s="15">
        <v>12</v>
      </c>
      <c r="T134" s="3">
        <v>10</v>
      </c>
      <c r="U134" s="12">
        <v>0.8333333333333335</v>
      </c>
      <c r="V134" s="3">
        <f t="shared" si="10"/>
        <v>0</v>
      </c>
      <c r="W134" s="12">
        <f t="shared" si="11"/>
        <v>0</v>
      </c>
      <c r="X134" s="3">
        <v>2</v>
      </c>
      <c r="Y134" s="12">
        <v>0.16666666666666663</v>
      </c>
      <c r="Z134" s="3">
        <v>0</v>
      </c>
      <c r="AA134" s="146">
        <v>0</v>
      </c>
    </row>
    <row r="135" spans="1:27" ht="15" customHeight="1">
      <c r="A135" s="336"/>
      <c r="B135" s="263">
        <v>2011</v>
      </c>
      <c r="C135" s="123">
        <v>6</v>
      </c>
      <c r="D135" s="10">
        <v>6</v>
      </c>
      <c r="E135" s="9">
        <v>1</v>
      </c>
      <c r="F135" s="10">
        <v>0</v>
      </c>
      <c r="G135" s="9">
        <v>0</v>
      </c>
      <c r="H135" s="10">
        <v>0</v>
      </c>
      <c r="I135" s="17">
        <v>0</v>
      </c>
      <c r="J135" s="13">
        <v>6</v>
      </c>
      <c r="K135" s="3">
        <v>5</v>
      </c>
      <c r="L135" s="11">
        <v>0.8333333333333335</v>
      </c>
      <c r="M135" s="3">
        <f t="shared" si="12"/>
        <v>1</v>
      </c>
      <c r="N135" s="11">
        <f t="shared" si="9"/>
        <v>0.16666666666666666</v>
      </c>
      <c r="O135" s="3">
        <v>1</v>
      </c>
      <c r="P135" s="11">
        <v>0.16666666666666663</v>
      </c>
      <c r="Q135" s="3">
        <v>0</v>
      </c>
      <c r="R135" s="14">
        <v>0</v>
      </c>
      <c r="S135" s="15">
        <v>6</v>
      </c>
      <c r="T135" s="3">
        <v>5</v>
      </c>
      <c r="U135" s="12">
        <v>0.833</v>
      </c>
      <c r="V135" s="3">
        <f t="shared" si="10"/>
        <v>0</v>
      </c>
      <c r="W135" s="12">
        <f t="shared" si="11"/>
        <v>0</v>
      </c>
      <c r="X135" s="3">
        <v>1</v>
      </c>
      <c r="Y135" s="12">
        <v>0.167</v>
      </c>
      <c r="Z135" s="3">
        <v>0</v>
      </c>
      <c r="AA135" s="146">
        <v>0</v>
      </c>
    </row>
    <row r="136" spans="1:27" ht="15" customHeight="1">
      <c r="A136" s="336"/>
      <c r="B136" s="270">
        <v>2012</v>
      </c>
      <c r="C136" s="126">
        <v>4</v>
      </c>
      <c r="D136" s="88">
        <v>4</v>
      </c>
      <c r="E136" s="89">
        <v>1</v>
      </c>
      <c r="F136" s="88">
        <v>0</v>
      </c>
      <c r="G136" s="89">
        <v>0</v>
      </c>
      <c r="H136" s="88">
        <v>0</v>
      </c>
      <c r="I136" s="97">
        <v>0</v>
      </c>
      <c r="J136" s="90">
        <v>4</v>
      </c>
      <c r="K136" s="91">
        <v>4</v>
      </c>
      <c r="L136" s="92">
        <v>1</v>
      </c>
      <c r="M136" s="3">
        <f t="shared" si="12"/>
        <v>0</v>
      </c>
      <c r="N136" s="92">
        <f t="shared" si="9"/>
        <v>0</v>
      </c>
      <c r="O136" s="91">
        <v>0</v>
      </c>
      <c r="P136" s="92">
        <v>0</v>
      </c>
      <c r="Q136" s="91">
        <v>4</v>
      </c>
      <c r="R136" s="93">
        <v>1</v>
      </c>
      <c r="S136" s="94">
        <v>4</v>
      </c>
      <c r="T136" s="91"/>
      <c r="U136" s="95"/>
      <c r="V136" s="91"/>
      <c r="W136" s="95"/>
      <c r="X136" s="91"/>
      <c r="Y136" s="95"/>
      <c r="Z136" s="91">
        <v>4</v>
      </c>
      <c r="AA136" s="147">
        <v>1</v>
      </c>
    </row>
    <row r="137" spans="1:27" ht="15" customHeight="1" thickBot="1">
      <c r="A137" s="336"/>
      <c r="B137" s="264">
        <v>2013</v>
      </c>
      <c r="C137" s="133">
        <v>3</v>
      </c>
      <c r="D137" s="35">
        <v>3</v>
      </c>
      <c r="E137" s="36">
        <v>1</v>
      </c>
      <c r="F137" s="35"/>
      <c r="G137" s="36"/>
      <c r="H137" s="35"/>
      <c r="I137" s="61"/>
      <c r="J137" s="37"/>
      <c r="K137" s="38"/>
      <c r="L137" s="39"/>
      <c r="M137" s="38"/>
      <c r="N137" s="39"/>
      <c r="O137" s="38"/>
      <c r="P137" s="39"/>
      <c r="Q137" s="38"/>
      <c r="R137" s="40"/>
      <c r="S137" s="41"/>
      <c r="T137" s="38"/>
      <c r="U137" s="42"/>
      <c r="V137" s="38"/>
      <c r="W137" s="42"/>
      <c r="X137" s="38"/>
      <c r="Y137" s="42"/>
      <c r="Z137" s="38"/>
      <c r="AA137" s="145"/>
    </row>
    <row r="138" spans="1:27" ht="15" customHeight="1" thickBot="1" thickTop="1">
      <c r="A138" s="373" t="s">
        <v>77</v>
      </c>
      <c r="B138" s="374"/>
      <c r="C138" s="98"/>
      <c r="D138" s="99"/>
      <c r="E138" s="100">
        <f>AVERAGE(E124:E137)</f>
        <v>0.8515926533783676</v>
      </c>
      <c r="F138" s="99"/>
      <c r="G138" s="100">
        <f>AVERAGE(G124:G136)</f>
        <v>0.1598232963617579</v>
      </c>
      <c r="H138" s="99"/>
      <c r="I138" s="101">
        <f>AVERAGE(I124:I136)</f>
        <v>0.1598232963617579</v>
      </c>
      <c r="J138" s="102"/>
      <c r="K138" s="103"/>
      <c r="L138" s="136">
        <f>AVERAGE(L124:L136)</f>
        <v>0.7253098397329167</v>
      </c>
      <c r="M138" s="99"/>
      <c r="N138" s="136">
        <f>AVERAGE(N124:N136)</f>
        <v>0.13798978798978798</v>
      </c>
      <c r="O138" s="99"/>
      <c r="P138" s="136">
        <f>AVERAGE(P124:P136)</f>
        <v>0.2746901602670833</v>
      </c>
      <c r="Q138" s="99"/>
      <c r="R138" s="104"/>
      <c r="S138" s="105"/>
      <c r="T138" s="99"/>
      <c r="U138" s="136">
        <f>AVERAGE(U124:U135)</f>
        <v>0.6994450873200874</v>
      </c>
      <c r="V138" s="99"/>
      <c r="W138" s="136">
        <f>AVERAGE(W124:W135)</f>
        <v>-0.010416666666666666</v>
      </c>
      <c r="X138" s="99"/>
      <c r="Y138" s="136">
        <f>AVERAGE(Y124:Y135)</f>
        <v>0.30055491267991263</v>
      </c>
      <c r="Z138" s="99"/>
      <c r="AA138" s="152"/>
    </row>
    <row r="139" spans="1:27" ht="15" customHeight="1" thickBot="1" thickTop="1">
      <c r="A139" s="375" t="s">
        <v>71</v>
      </c>
      <c r="B139" s="295"/>
      <c r="C139" s="80"/>
      <c r="D139" s="74"/>
      <c r="E139" s="167">
        <f>_xlfn.STDEV.P(E124:I137)</f>
        <v>1.2966371881657952</v>
      </c>
      <c r="F139" s="74"/>
      <c r="G139" s="75">
        <f>_xlfn.STDEV.P(G124:G136)</f>
        <v>0.116601178225933</v>
      </c>
      <c r="H139" s="74"/>
      <c r="I139" s="76">
        <f>_xlfn.STDEV.P(I124:I136)</f>
        <v>0.116601178225933</v>
      </c>
      <c r="J139" s="73"/>
      <c r="K139" s="74"/>
      <c r="L139" s="75">
        <f>_xlfn.STDEV.P(L124:L136)</f>
        <v>0.1452992211047345</v>
      </c>
      <c r="M139" s="74"/>
      <c r="N139" s="75">
        <f>_xlfn.STDEV.P(N124:N136)</f>
        <v>0.11516033575946454</v>
      </c>
      <c r="O139" s="74"/>
      <c r="P139" s="75">
        <f>_xlfn.STDEV.P(P124:P136)</f>
        <v>0.1452992211047348</v>
      </c>
      <c r="Q139" s="74"/>
      <c r="R139" s="77"/>
      <c r="S139" s="78"/>
      <c r="T139" s="74"/>
      <c r="U139" s="75">
        <f>_xlfn.STDEV.P(U124:U135)</f>
        <v>0.11926390260196965</v>
      </c>
      <c r="V139" s="74"/>
      <c r="W139" s="75">
        <f>_xlfn.STDEV.P(W124:W135)</f>
        <v>0.16503103664327978</v>
      </c>
      <c r="X139" s="74"/>
      <c r="Y139" s="75">
        <f>_xlfn.STDEV.P(Y124:Y135)</f>
        <v>0.11926390260196923</v>
      </c>
      <c r="Z139" s="74"/>
      <c r="AA139" s="149"/>
    </row>
    <row r="140" spans="1:27" ht="15" customHeight="1" thickBot="1" thickTop="1">
      <c r="A140" s="372" t="s">
        <v>75</v>
      </c>
      <c r="B140" s="297"/>
      <c r="C140" s="60"/>
      <c r="D140" s="44"/>
      <c r="E140" s="81">
        <f>(E137-E124)/($B$18-$B$5)</f>
        <v>0.007692307692307691</v>
      </c>
      <c r="F140" s="44"/>
      <c r="G140" s="81">
        <f>SLOPE(G124:G136,$B$124:$B$136)</f>
        <v>-0.02606837606837607</v>
      </c>
      <c r="H140" s="44"/>
      <c r="I140" s="82">
        <f>SLOPE(I124:I136,$B$124:$B$136)</f>
        <v>-0.02606837606837607</v>
      </c>
      <c r="J140" s="70"/>
      <c r="K140" s="69"/>
      <c r="L140" s="81">
        <f>(L136-L124)/($B$17-$B$5)</f>
        <v>0.025000000000000005</v>
      </c>
      <c r="M140" s="69"/>
      <c r="N140" s="81">
        <f>(N136-N124)/($B$17-$B$5)</f>
        <v>-0.018518518518518517</v>
      </c>
      <c r="O140" s="69"/>
      <c r="P140" s="81">
        <f>(P136-P124)/($B$17-$B$5)</f>
        <v>-0.024999999999999998</v>
      </c>
      <c r="Q140" s="69"/>
      <c r="R140" s="71"/>
      <c r="S140" s="72"/>
      <c r="T140" s="69"/>
      <c r="U140" s="81">
        <f>(U135-U124)/($B$16-$B$5)</f>
        <v>0.012090909090909091</v>
      </c>
      <c r="V140" s="69"/>
      <c r="W140" s="81">
        <f>(W135-W124)/($B$16-$B$5)</f>
        <v>0</v>
      </c>
      <c r="X140" s="69"/>
      <c r="Y140" s="81">
        <f>(Y135-Y124)/($B$16-$B$5)</f>
        <v>-0.01209090909090909</v>
      </c>
      <c r="Z140" s="69"/>
      <c r="AA140" s="153"/>
    </row>
    <row r="141" spans="1:27" ht="15" customHeight="1" thickTop="1">
      <c r="A141" s="346" t="s">
        <v>39</v>
      </c>
      <c r="B141" s="265" t="s">
        <v>1</v>
      </c>
      <c r="C141" s="124">
        <v>7</v>
      </c>
      <c r="D141" s="27">
        <v>6</v>
      </c>
      <c r="E141" s="28">
        <v>0.8571428571428571</v>
      </c>
      <c r="F141" s="27">
        <v>1</v>
      </c>
      <c r="G141" s="28">
        <v>0.14285714285714288</v>
      </c>
      <c r="H141" s="27">
        <v>1</v>
      </c>
      <c r="I141" s="63">
        <v>0.14285714285714288</v>
      </c>
      <c r="J141" s="29">
        <v>7</v>
      </c>
      <c r="K141" s="30">
        <v>5</v>
      </c>
      <c r="L141" s="31">
        <v>0.7142857142857143</v>
      </c>
      <c r="M141" s="30">
        <f t="shared" si="12"/>
        <v>1</v>
      </c>
      <c r="N141" s="31">
        <f t="shared" si="9"/>
        <v>0.16666666666666666</v>
      </c>
      <c r="O141" s="30">
        <v>2</v>
      </c>
      <c r="P141" s="31">
        <v>0.28571428571428575</v>
      </c>
      <c r="Q141" s="30">
        <v>0</v>
      </c>
      <c r="R141" s="32">
        <v>0</v>
      </c>
      <c r="S141" s="33">
        <v>7</v>
      </c>
      <c r="T141" s="30">
        <v>5</v>
      </c>
      <c r="U141" s="34">
        <v>0.7142857142857143</v>
      </c>
      <c r="V141" s="30">
        <f t="shared" si="10"/>
        <v>0</v>
      </c>
      <c r="W141" s="34">
        <f t="shared" si="11"/>
        <v>0</v>
      </c>
      <c r="X141" s="30">
        <v>2</v>
      </c>
      <c r="Y141" s="34">
        <v>0.28571428571428575</v>
      </c>
      <c r="Z141" s="30">
        <v>0</v>
      </c>
      <c r="AA141" s="151">
        <v>0</v>
      </c>
    </row>
    <row r="142" spans="1:27" ht="15" customHeight="1">
      <c r="A142" s="336"/>
      <c r="B142" s="262" t="s">
        <v>2</v>
      </c>
      <c r="C142" s="123">
        <v>8</v>
      </c>
      <c r="D142" s="10">
        <v>7</v>
      </c>
      <c r="E142" s="9">
        <v>0.875</v>
      </c>
      <c r="F142" s="10">
        <v>1</v>
      </c>
      <c r="G142" s="9">
        <v>0.125</v>
      </c>
      <c r="H142" s="10">
        <v>1</v>
      </c>
      <c r="I142" s="17">
        <v>0.125</v>
      </c>
      <c r="J142" s="13">
        <v>8</v>
      </c>
      <c r="K142" s="3">
        <v>6</v>
      </c>
      <c r="L142" s="11">
        <v>0.75</v>
      </c>
      <c r="M142" s="3">
        <f t="shared" si="12"/>
        <v>1</v>
      </c>
      <c r="N142" s="11">
        <f t="shared" si="9"/>
        <v>0.14285714285714285</v>
      </c>
      <c r="O142" s="3">
        <v>2</v>
      </c>
      <c r="P142" s="11">
        <v>0.25</v>
      </c>
      <c r="Q142" s="3">
        <v>0</v>
      </c>
      <c r="R142" s="14">
        <v>0</v>
      </c>
      <c r="S142" s="15">
        <v>8</v>
      </c>
      <c r="T142" s="3">
        <v>5</v>
      </c>
      <c r="U142" s="12">
        <v>0.625</v>
      </c>
      <c r="V142" s="3">
        <f t="shared" si="10"/>
        <v>1</v>
      </c>
      <c r="W142" s="12">
        <f t="shared" si="11"/>
        <v>0.16666666666666666</v>
      </c>
      <c r="X142" s="3">
        <v>3</v>
      </c>
      <c r="Y142" s="12">
        <v>0.375</v>
      </c>
      <c r="Z142" s="3">
        <v>0</v>
      </c>
      <c r="AA142" s="146">
        <v>0</v>
      </c>
    </row>
    <row r="143" spans="1:27" ht="15" customHeight="1">
      <c r="A143" s="336"/>
      <c r="B143" s="262" t="s">
        <v>3</v>
      </c>
      <c r="C143" s="123">
        <v>4</v>
      </c>
      <c r="D143" s="10">
        <v>4</v>
      </c>
      <c r="E143" s="9">
        <v>1</v>
      </c>
      <c r="F143" s="10">
        <v>0</v>
      </c>
      <c r="G143" s="9">
        <v>0</v>
      </c>
      <c r="H143" s="10">
        <v>0</v>
      </c>
      <c r="I143" s="17">
        <v>0</v>
      </c>
      <c r="J143" s="13">
        <v>4</v>
      </c>
      <c r="K143" s="3">
        <v>1</v>
      </c>
      <c r="L143" s="11">
        <v>0.25</v>
      </c>
      <c r="M143" s="3">
        <f t="shared" si="12"/>
        <v>3</v>
      </c>
      <c r="N143" s="11">
        <f t="shared" si="9"/>
        <v>0.75</v>
      </c>
      <c r="O143" s="3">
        <v>3</v>
      </c>
      <c r="P143" s="11">
        <v>0.75</v>
      </c>
      <c r="Q143" s="3">
        <v>0</v>
      </c>
      <c r="R143" s="14">
        <v>0</v>
      </c>
      <c r="S143" s="15">
        <v>4</v>
      </c>
      <c r="T143" s="3">
        <v>1</v>
      </c>
      <c r="U143" s="12">
        <v>0.25</v>
      </c>
      <c r="V143" s="3">
        <f t="shared" si="10"/>
        <v>0</v>
      </c>
      <c r="W143" s="12">
        <f t="shared" si="11"/>
        <v>0</v>
      </c>
      <c r="X143" s="3">
        <v>3</v>
      </c>
      <c r="Y143" s="12">
        <v>0.75</v>
      </c>
      <c r="Z143" s="3">
        <v>0</v>
      </c>
      <c r="AA143" s="146">
        <v>0</v>
      </c>
    </row>
    <row r="144" spans="1:27" ht="15" customHeight="1">
      <c r="A144" s="336"/>
      <c r="B144" s="262" t="s">
        <v>4</v>
      </c>
      <c r="C144" s="123">
        <v>4</v>
      </c>
      <c r="D144" s="10">
        <v>3</v>
      </c>
      <c r="E144" s="9">
        <v>0.75</v>
      </c>
      <c r="F144" s="10">
        <v>1</v>
      </c>
      <c r="G144" s="9">
        <v>0.25</v>
      </c>
      <c r="H144" s="10">
        <v>1</v>
      </c>
      <c r="I144" s="17">
        <v>0.25</v>
      </c>
      <c r="J144" s="13">
        <v>4</v>
      </c>
      <c r="K144" s="3">
        <v>4</v>
      </c>
      <c r="L144" s="11">
        <v>1</v>
      </c>
      <c r="M144" s="3">
        <f t="shared" si="12"/>
        <v>-1</v>
      </c>
      <c r="N144" s="11">
        <f t="shared" si="9"/>
        <v>-0.3333333333333333</v>
      </c>
      <c r="O144" s="3">
        <v>0</v>
      </c>
      <c r="P144" s="11">
        <v>0</v>
      </c>
      <c r="Q144" s="3">
        <v>0</v>
      </c>
      <c r="R144" s="14">
        <v>0</v>
      </c>
      <c r="S144" s="15">
        <v>4</v>
      </c>
      <c r="T144" s="3">
        <v>3</v>
      </c>
      <c r="U144" s="12">
        <v>0.75</v>
      </c>
      <c r="V144" s="3">
        <f t="shared" si="10"/>
        <v>1</v>
      </c>
      <c r="W144" s="12">
        <f t="shared" si="11"/>
        <v>0.25</v>
      </c>
      <c r="X144" s="3">
        <v>1</v>
      </c>
      <c r="Y144" s="12">
        <v>0.25</v>
      </c>
      <c r="Z144" s="3">
        <v>0</v>
      </c>
      <c r="AA144" s="146">
        <v>0</v>
      </c>
    </row>
    <row r="145" spans="1:27" ht="15" customHeight="1">
      <c r="A145" s="336"/>
      <c r="B145" s="262" t="s">
        <v>5</v>
      </c>
      <c r="C145" s="123">
        <v>1</v>
      </c>
      <c r="D145" s="10">
        <v>1</v>
      </c>
      <c r="E145" s="9">
        <v>1</v>
      </c>
      <c r="F145" s="10">
        <v>0</v>
      </c>
      <c r="G145" s="9">
        <v>0</v>
      </c>
      <c r="H145" s="10">
        <v>0</v>
      </c>
      <c r="I145" s="17">
        <v>0</v>
      </c>
      <c r="J145" s="13">
        <v>1</v>
      </c>
      <c r="K145" s="3">
        <v>1</v>
      </c>
      <c r="L145" s="11">
        <v>1</v>
      </c>
      <c r="M145" s="3">
        <f t="shared" si="12"/>
        <v>0</v>
      </c>
      <c r="N145" s="11">
        <f t="shared" si="9"/>
        <v>0</v>
      </c>
      <c r="O145" s="3">
        <v>0</v>
      </c>
      <c r="P145" s="11">
        <v>0</v>
      </c>
      <c r="Q145" s="3">
        <v>0</v>
      </c>
      <c r="R145" s="14">
        <v>0</v>
      </c>
      <c r="S145" s="15">
        <v>1</v>
      </c>
      <c r="T145" s="3">
        <v>1</v>
      </c>
      <c r="U145" s="12">
        <v>1</v>
      </c>
      <c r="V145" s="3">
        <f t="shared" si="10"/>
        <v>0</v>
      </c>
      <c r="W145" s="12">
        <f t="shared" si="11"/>
        <v>0</v>
      </c>
      <c r="X145" s="3">
        <v>0</v>
      </c>
      <c r="Y145" s="12">
        <v>0</v>
      </c>
      <c r="Z145" s="3">
        <v>0</v>
      </c>
      <c r="AA145" s="146">
        <v>0</v>
      </c>
    </row>
    <row r="146" spans="1:27" ht="15" customHeight="1">
      <c r="A146" s="336"/>
      <c r="B146" s="262" t="s">
        <v>6</v>
      </c>
      <c r="C146" s="123">
        <v>4</v>
      </c>
      <c r="D146" s="10">
        <v>4</v>
      </c>
      <c r="E146" s="9">
        <v>1</v>
      </c>
      <c r="F146" s="10">
        <v>0</v>
      </c>
      <c r="G146" s="9">
        <v>0</v>
      </c>
      <c r="H146" s="10">
        <v>0</v>
      </c>
      <c r="I146" s="17">
        <v>0</v>
      </c>
      <c r="J146" s="13">
        <v>4</v>
      </c>
      <c r="K146" s="3">
        <v>4</v>
      </c>
      <c r="L146" s="11">
        <v>1</v>
      </c>
      <c r="M146" s="3">
        <f t="shared" si="12"/>
        <v>0</v>
      </c>
      <c r="N146" s="11">
        <f t="shared" si="9"/>
        <v>0</v>
      </c>
      <c r="O146" s="3">
        <v>0</v>
      </c>
      <c r="P146" s="11">
        <v>0</v>
      </c>
      <c r="Q146" s="3">
        <v>0</v>
      </c>
      <c r="R146" s="14">
        <v>0</v>
      </c>
      <c r="S146" s="15">
        <v>4</v>
      </c>
      <c r="T146" s="3">
        <v>3</v>
      </c>
      <c r="U146" s="12">
        <v>0.75</v>
      </c>
      <c r="V146" s="3">
        <f t="shared" si="10"/>
        <v>1</v>
      </c>
      <c r="W146" s="12">
        <f t="shared" si="11"/>
        <v>0.25</v>
      </c>
      <c r="X146" s="3">
        <v>1</v>
      </c>
      <c r="Y146" s="12">
        <v>0.25</v>
      </c>
      <c r="Z146" s="3">
        <v>0</v>
      </c>
      <c r="AA146" s="146">
        <v>0</v>
      </c>
    </row>
    <row r="147" spans="1:27" ht="15" customHeight="1">
      <c r="A147" s="336"/>
      <c r="B147" s="262" t="s">
        <v>7</v>
      </c>
      <c r="C147" s="123">
        <v>2</v>
      </c>
      <c r="D147" s="10">
        <v>2</v>
      </c>
      <c r="E147" s="9">
        <v>1</v>
      </c>
      <c r="F147" s="10">
        <v>0</v>
      </c>
      <c r="G147" s="9">
        <v>0</v>
      </c>
      <c r="H147" s="10">
        <v>0</v>
      </c>
      <c r="I147" s="17">
        <v>0</v>
      </c>
      <c r="J147" s="13">
        <v>2</v>
      </c>
      <c r="K147" s="3">
        <v>2</v>
      </c>
      <c r="L147" s="11">
        <v>1</v>
      </c>
      <c r="M147" s="3">
        <f t="shared" si="12"/>
        <v>0</v>
      </c>
      <c r="N147" s="11">
        <f t="shared" si="9"/>
        <v>0</v>
      </c>
      <c r="O147" s="3">
        <v>0</v>
      </c>
      <c r="P147" s="11">
        <v>0</v>
      </c>
      <c r="Q147" s="3">
        <v>0</v>
      </c>
      <c r="R147" s="14">
        <v>0</v>
      </c>
      <c r="S147" s="15">
        <v>2</v>
      </c>
      <c r="T147" s="3">
        <v>2</v>
      </c>
      <c r="U147" s="12">
        <v>1</v>
      </c>
      <c r="V147" s="3">
        <f t="shared" si="10"/>
        <v>0</v>
      </c>
      <c r="W147" s="12">
        <f t="shared" si="11"/>
        <v>0</v>
      </c>
      <c r="X147" s="3">
        <v>0</v>
      </c>
      <c r="Y147" s="12">
        <v>0</v>
      </c>
      <c r="Z147" s="3">
        <v>0</v>
      </c>
      <c r="AA147" s="146">
        <v>0</v>
      </c>
    </row>
    <row r="148" spans="1:27" ht="15" customHeight="1">
      <c r="A148" s="336"/>
      <c r="B148" s="263">
        <v>2007</v>
      </c>
      <c r="C148" s="123">
        <v>9</v>
      </c>
      <c r="D148" s="10">
        <v>9</v>
      </c>
      <c r="E148" s="9">
        <v>1</v>
      </c>
      <c r="F148" s="10">
        <v>0</v>
      </c>
      <c r="G148" s="9">
        <v>0</v>
      </c>
      <c r="H148" s="10">
        <v>0</v>
      </c>
      <c r="I148" s="17">
        <v>0</v>
      </c>
      <c r="J148" s="13">
        <v>9</v>
      </c>
      <c r="K148" s="3">
        <v>6</v>
      </c>
      <c r="L148" s="11">
        <v>0.6666666666666665</v>
      </c>
      <c r="M148" s="3">
        <f t="shared" si="12"/>
        <v>3</v>
      </c>
      <c r="N148" s="11">
        <f t="shared" si="9"/>
        <v>0.3333333333333333</v>
      </c>
      <c r="O148" s="3">
        <v>3</v>
      </c>
      <c r="P148" s="11">
        <v>0.33333333333333326</v>
      </c>
      <c r="Q148" s="3">
        <v>0</v>
      </c>
      <c r="R148" s="14">
        <v>0</v>
      </c>
      <c r="S148" s="15">
        <v>9</v>
      </c>
      <c r="T148" s="3">
        <v>5</v>
      </c>
      <c r="U148" s="12">
        <v>0.5555555555555556</v>
      </c>
      <c r="V148" s="3">
        <f t="shared" si="10"/>
        <v>1</v>
      </c>
      <c r="W148" s="12">
        <f t="shared" si="11"/>
        <v>0.16666666666666666</v>
      </c>
      <c r="X148" s="3">
        <v>4</v>
      </c>
      <c r="Y148" s="12">
        <v>0.4444444444444444</v>
      </c>
      <c r="Z148" s="3">
        <v>0</v>
      </c>
      <c r="AA148" s="146">
        <v>0</v>
      </c>
    </row>
    <row r="149" spans="1:27" ht="15" customHeight="1">
      <c r="A149" s="336"/>
      <c r="B149" s="263">
        <v>2008</v>
      </c>
      <c r="C149" s="123">
        <v>4</v>
      </c>
      <c r="D149" s="10">
        <v>0</v>
      </c>
      <c r="E149" s="9">
        <v>0</v>
      </c>
      <c r="F149" s="10">
        <v>4</v>
      </c>
      <c r="G149" s="9">
        <v>1</v>
      </c>
      <c r="H149" s="10">
        <v>4</v>
      </c>
      <c r="I149" s="17">
        <v>1</v>
      </c>
      <c r="J149" s="13">
        <v>4</v>
      </c>
      <c r="K149" s="3">
        <v>0</v>
      </c>
      <c r="L149" s="11">
        <v>0</v>
      </c>
      <c r="M149" s="3">
        <f t="shared" si="12"/>
        <v>0</v>
      </c>
      <c r="N149" s="11">
        <v>0</v>
      </c>
      <c r="O149" s="3">
        <v>4</v>
      </c>
      <c r="P149" s="11">
        <v>1</v>
      </c>
      <c r="Q149" s="3">
        <v>0</v>
      </c>
      <c r="R149" s="14">
        <v>0</v>
      </c>
      <c r="S149" s="15">
        <v>4</v>
      </c>
      <c r="T149" s="3">
        <v>0</v>
      </c>
      <c r="U149" s="12">
        <v>0</v>
      </c>
      <c r="V149" s="3">
        <f t="shared" si="10"/>
        <v>0</v>
      </c>
      <c r="W149" s="12">
        <v>0</v>
      </c>
      <c r="X149" s="3">
        <v>4</v>
      </c>
      <c r="Y149" s="12">
        <v>1</v>
      </c>
      <c r="Z149" s="3">
        <v>0</v>
      </c>
      <c r="AA149" s="146">
        <v>0</v>
      </c>
    </row>
    <row r="150" spans="1:27" ht="15" customHeight="1">
      <c r="A150" s="336"/>
      <c r="B150" s="263">
        <v>2009</v>
      </c>
      <c r="C150" s="123">
        <v>6</v>
      </c>
      <c r="D150" s="10">
        <v>5</v>
      </c>
      <c r="E150" s="9">
        <v>0.8333333333333335</v>
      </c>
      <c r="F150" s="10">
        <v>1</v>
      </c>
      <c r="G150" s="9">
        <v>0.16666666666666663</v>
      </c>
      <c r="H150" s="10">
        <v>1</v>
      </c>
      <c r="I150" s="17">
        <v>0.16666666666666663</v>
      </c>
      <c r="J150" s="13">
        <v>6</v>
      </c>
      <c r="K150" s="3">
        <v>4</v>
      </c>
      <c r="L150" s="11">
        <v>0.6666666666666665</v>
      </c>
      <c r="M150" s="3">
        <f t="shared" si="12"/>
        <v>1</v>
      </c>
      <c r="N150" s="11">
        <f t="shared" si="9"/>
        <v>0.2</v>
      </c>
      <c r="O150" s="3">
        <v>2</v>
      </c>
      <c r="P150" s="11">
        <v>0.33333333333333326</v>
      </c>
      <c r="Q150" s="3">
        <v>0</v>
      </c>
      <c r="R150" s="14">
        <v>0</v>
      </c>
      <c r="S150" s="15">
        <v>6</v>
      </c>
      <c r="T150" s="3">
        <v>2</v>
      </c>
      <c r="U150" s="12">
        <v>0.33333333333333326</v>
      </c>
      <c r="V150" s="3">
        <f t="shared" si="10"/>
        <v>2</v>
      </c>
      <c r="W150" s="12">
        <f t="shared" si="11"/>
        <v>0.5</v>
      </c>
      <c r="X150" s="3">
        <v>4</v>
      </c>
      <c r="Y150" s="12">
        <v>0.6666666666666665</v>
      </c>
      <c r="Z150" s="3">
        <v>0</v>
      </c>
      <c r="AA150" s="146">
        <v>0</v>
      </c>
    </row>
    <row r="151" spans="1:27" ht="15" customHeight="1">
      <c r="A151" s="336"/>
      <c r="B151" s="263">
        <v>2010</v>
      </c>
      <c r="C151" s="123">
        <v>6</v>
      </c>
      <c r="D151" s="10">
        <v>3</v>
      </c>
      <c r="E151" s="9">
        <v>0.5</v>
      </c>
      <c r="F151" s="10">
        <v>3</v>
      </c>
      <c r="G151" s="9">
        <v>0.5</v>
      </c>
      <c r="H151" s="10">
        <v>3</v>
      </c>
      <c r="I151" s="17">
        <v>0.5</v>
      </c>
      <c r="J151" s="13">
        <v>6</v>
      </c>
      <c r="K151" s="3">
        <v>2</v>
      </c>
      <c r="L151" s="11">
        <v>0.33333333333333326</v>
      </c>
      <c r="M151" s="3">
        <f t="shared" si="12"/>
        <v>1</v>
      </c>
      <c r="N151" s="11">
        <f t="shared" si="9"/>
        <v>0.3333333333333333</v>
      </c>
      <c r="O151" s="3">
        <v>4</v>
      </c>
      <c r="P151" s="11">
        <v>0.6666666666666665</v>
      </c>
      <c r="Q151" s="3">
        <v>0</v>
      </c>
      <c r="R151" s="14">
        <v>0</v>
      </c>
      <c r="S151" s="15">
        <v>6</v>
      </c>
      <c r="T151" s="3">
        <v>2</v>
      </c>
      <c r="U151" s="12">
        <v>0.33333333333333326</v>
      </c>
      <c r="V151" s="3">
        <f t="shared" si="10"/>
        <v>0</v>
      </c>
      <c r="W151" s="12">
        <f t="shared" si="11"/>
        <v>0</v>
      </c>
      <c r="X151" s="3">
        <v>4</v>
      </c>
      <c r="Y151" s="12">
        <v>0.6666666666666665</v>
      </c>
      <c r="Z151" s="3">
        <v>0</v>
      </c>
      <c r="AA151" s="146">
        <v>0</v>
      </c>
    </row>
    <row r="152" spans="1:27" ht="15" customHeight="1">
      <c r="A152" s="336"/>
      <c r="B152" s="263">
        <v>2011</v>
      </c>
      <c r="C152" s="123">
        <v>9</v>
      </c>
      <c r="D152" s="10">
        <v>7</v>
      </c>
      <c r="E152" s="9">
        <v>0.7777777777777779</v>
      </c>
      <c r="F152" s="10">
        <v>2</v>
      </c>
      <c r="G152" s="9">
        <v>0.2222222222222222</v>
      </c>
      <c r="H152" s="10">
        <v>2</v>
      </c>
      <c r="I152" s="17">
        <v>0.2222222222222222</v>
      </c>
      <c r="J152" s="13">
        <v>9</v>
      </c>
      <c r="K152" s="3">
        <v>6</v>
      </c>
      <c r="L152" s="11">
        <v>0.6666666666666665</v>
      </c>
      <c r="M152" s="3">
        <f t="shared" si="12"/>
        <v>1</v>
      </c>
      <c r="N152" s="11">
        <f t="shared" si="9"/>
        <v>0.14285714285714285</v>
      </c>
      <c r="O152" s="3">
        <v>3</v>
      </c>
      <c r="P152" s="11">
        <v>0.33333333333333326</v>
      </c>
      <c r="Q152" s="3">
        <v>0</v>
      </c>
      <c r="R152" s="14">
        <v>0</v>
      </c>
      <c r="S152" s="15">
        <v>9</v>
      </c>
      <c r="T152" s="3">
        <v>6</v>
      </c>
      <c r="U152" s="12">
        <v>0.667</v>
      </c>
      <c r="V152" s="3">
        <f t="shared" si="10"/>
        <v>0</v>
      </c>
      <c r="W152" s="12">
        <f t="shared" si="11"/>
        <v>0</v>
      </c>
      <c r="X152" s="3">
        <v>3</v>
      </c>
      <c r="Y152" s="12">
        <v>0.333</v>
      </c>
      <c r="Z152" s="3">
        <v>0</v>
      </c>
      <c r="AA152" s="146">
        <v>0</v>
      </c>
    </row>
    <row r="153" spans="1:27" ht="15" customHeight="1">
      <c r="A153" s="336"/>
      <c r="B153" s="270">
        <v>2012</v>
      </c>
      <c r="C153" s="126">
        <v>7</v>
      </c>
      <c r="D153" s="88">
        <v>5</v>
      </c>
      <c r="E153" s="89">
        <v>0.7142857142857143</v>
      </c>
      <c r="F153" s="88">
        <v>2</v>
      </c>
      <c r="G153" s="89">
        <v>0.2857142857142857</v>
      </c>
      <c r="H153" s="88">
        <v>2</v>
      </c>
      <c r="I153" s="97">
        <v>0.2857142857142857</v>
      </c>
      <c r="J153" s="90">
        <v>7</v>
      </c>
      <c r="K153" s="91">
        <v>5</v>
      </c>
      <c r="L153" s="92">
        <v>0.714</v>
      </c>
      <c r="M153" s="3">
        <f t="shared" si="12"/>
        <v>0</v>
      </c>
      <c r="N153" s="92">
        <f t="shared" si="9"/>
        <v>0</v>
      </c>
      <c r="O153" s="91">
        <v>2</v>
      </c>
      <c r="P153" s="92">
        <v>0.286</v>
      </c>
      <c r="Q153" s="91">
        <v>0</v>
      </c>
      <c r="R153" s="93">
        <v>0</v>
      </c>
      <c r="S153" s="94">
        <v>7</v>
      </c>
      <c r="T153" s="91"/>
      <c r="U153" s="95"/>
      <c r="V153" s="91"/>
      <c r="W153" s="95"/>
      <c r="X153" s="91"/>
      <c r="Y153" s="95"/>
      <c r="Z153" s="91">
        <v>7</v>
      </c>
      <c r="AA153" s="147">
        <v>1</v>
      </c>
    </row>
    <row r="154" spans="1:27" ht="15" customHeight="1" thickBot="1">
      <c r="A154" s="336"/>
      <c r="B154" s="264">
        <v>2013</v>
      </c>
      <c r="C154" s="133">
        <v>6</v>
      </c>
      <c r="D154" s="35">
        <v>5</v>
      </c>
      <c r="E154" s="36">
        <v>0.833</v>
      </c>
      <c r="F154" s="35"/>
      <c r="G154" s="36"/>
      <c r="H154" s="35"/>
      <c r="I154" s="61"/>
      <c r="J154" s="37"/>
      <c r="K154" s="38"/>
      <c r="L154" s="39"/>
      <c r="M154" s="38"/>
      <c r="N154" s="39"/>
      <c r="O154" s="38"/>
      <c r="P154" s="39"/>
      <c r="Q154" s="38"/>
      <c r="R154" s="40"/>
      <c r="S154" s="41"/>
      <c r="T154" s="38"/>
      <c r="U154" s="42"/>
      <c r="V154" s="38"/>
      <c r="W154" s="42"/>
      <c r="X154" s="38"/>
      <c r="Y154" s="42"/>
      <c r="Z154" s="38"/>
      <c r="AA154" s="145"/>
    </row>
    <row r="155" spans="1:27" ht="15" customHeight="1" thickBot="1" thickTop="1">
      <c r="A155" s="373" t="s">
        <v>77</v>
      </c>
      <c r="B155" s="374"/>
      <c r="C155" s="98"/>
      <c r="D155" s="99"/>
      <c r="E155" s="100">
        <f>AVERAGE(E141:E154)</f>
        <v>0.7957528344671203</v>
      </c>
      <c r="F155" s="99"/>
      <c r="G155" s="100">
        <f>AVERAGE(G141:G153)</f>
        <v>0.2071123321123321</v>
      </c>
      <c r="H155" s="99"/>
      <c r="I155" s="101">
        <f>AVERAGE(I141:I153)</f>
        <v>0.2071123321123321</v>
      </c>
      <c r="J155" s="102"/>
      <c r="K155" s="103"/>
      <c r="L155" s="136">
        <f>AVERAGE(L141:L153)</f>
        <v>0.673970695970696</v>
      </c>
      <c r="M155" s="99"/>
      <c r="N155" s="136">
        <f>AVERAGE(N141:N153)</f>
        <v>0.13351648351648351</v>
      </c>
      <c r="O155" s="99"/>
      <c r="P155" s="136">
        <f>AVERAGE(P141:P153)</f>
        <v>0.326029304029304</v>
      </c>
      <c r="Q155" s="99"/>
      <c r="R155" s="104"/>
      <c r="S155" s="105"/>
      <c r="T155" s="99"/>
      <c r="U155" s="136">
        <f>AVERAGE(U141:U152)</f>
        <v>0.581542328042328</v>
      </c>
      <c r="V155" s="99"/>
      <c r="W155" s="136">
        <f>AVERAGE(W141:W152)</f>
        <v>0.1111111111111111</v>
      </c>
      <c r="X155" s="99"/>
      <c r="Y155" s="136">
        <f>AVERAGE(Y141:Y152)</f>
        <v>0.418457671957672</v>
      </c>
      <c r="Z155" s="99"/>
      <c r="AA155" s="152"/>
    </row>
    <row r="156" spans="1:27" ht="15" customHeight="1" thickBot="1" thickTop="1">
      <c r="A156" s="375" t="s">
        <v>71</v>
      </c>
      <c r="B156" s="295"/>
      <c r="C156" s="80"/>
      <c r="D156" s="74"/>
      <c r="E156" s="167">
        <f>_xlfn.STDEV.P(E141:I154)</f>
        <v>0.90481622054684</v>
      </c>
      <c r="F156" s="74"/>
      <c r="G156" s="75">
        <f>_xlfn.STDEV.P(G141:G153)</f>
        <v>0.2702825550995127</v>
      </c>
      <c r="H156" s="74"/>
      <c r="I156" s="76">
        <f>_xlfn.STDEV.P(I141:I153)</f>
        <v>0.2702825550995127</v>
      </c>
      <c r="J156" s="73"/>
      <c r="K156" s="74"/>
      <c r="L156" s="75">
        <f>_xlfn.STDEV.P(L141:L153)</f>
        <v>0.30183669027156185</v>
      </c>
      <c r="M156" s="74"/>
      <c r="N156" s="75">
        <f>_xlfn.STDEV.P(N141:N153)</f>
        <v>0.24379704198114452</v>
      </c>
      <c r="O156" s="74"/>
      <c r="P156" s="75">
        <f>_xlfn.STDEV.P(P141:P153)</f>
        <v>0.30183669027156207</v>
      </c>
      <c r="Q156" s="74"/>
      <c r="R156" s="77"/>
      <c r="S156" s="78"/>
      <c r="T156" s="74"/>
      <c r="U156" s="75">
        <f>_xlfn.STDEV.P(U141:U152)</f>
        <v>0.2895088552912831</v>
      </c>
      <c r="V156" s="74"/>
      <c r="W156" s="75">
        <f>_xlfn.STDEV.P(W141:W152)</f>
        <v>0.15340779190537862</v>
      </c>
      <c r="X156" s="74"/>
      <c r="Y156" s="75">
        <f>_xlfn.STDEV.P(Y141:Y152)</f>
        <v>0.289508855291283</v>
      </c>
      <c r="Z156" s="74"/>
      <c r="AA156" s="149"/>
    </row>
    <row r="157" spans="1:27" ht="15" customHeight="1" thickBot="1" thickTop="1">
      <c r="A157" s="372" t="s">
        <v>75</v>
      </c>
      <c r="B157" s="297"/>
      <c r="C157" s="60"/>
      <c r="D157" s="44"/>
      <c r="E157" s="81">
        <f>(E154-E141)/($B$18-$B$5)</f>
        <v>-0.0018571428571428563</v>
      </c>
      <c r="F157" s="44"/>
      <c r="G157" s="81">
        <f>SLOPE(G141:G153,$B$141:$B$153)</f>
        <v>-0.016326530612244906</v>
      </c>
      <c r="H157" s="44"/>
      <c r="I157" s="82">
        <f>SLOPE(I141:I153,$B$141:$B$153)</f>
        <v>-0.016326530612244906</v>
      </c>
      <c r="J157" s="70"/>
      <c r="K157" s="69"/>
      <c r="L157" s="81">
        <f>(L153-L141)/($B$17-$B$5)</f>
        <v>-2.3809523809527795E-05</v>
      </c>
      <c r="M157" s="69"/>
      <c r="N157" s="81">
        <f>(N153-N141)/($B$17-$B$5)</f>
        <v>-0.013888888888888888</v>
      </c>
      <c r="O157" s="69"/>
      <c r="P157" s="81">
        <f>(P153-P141)/($B$17-$B$5)</f>
        <v>2.3809523809518545E-05</v>
      </c>
      <c r="Q157" s="69"/>
      <c r="R157" s="71"/>
      <c r="S157" s="72"/>
      <c r="T157" s="69"/>
      <c r="U157" s="81">
        <f>(U152-U141)/($B$16-$B$5)</f>
        <v>-0.004298701298701297</v>
      </c>
      <c r="V157" s="69"/>
      <c r="W157" s="81">
        <f>(W152-W141)/($B$16-$B$5)</f>
        <v>0</v>
      </c>
      <c r="X157" s="69"/>
      <c r="Y157" s="81">
        <f>(Y152-Y141)/($B$16-$B$5)</f>
        <v>0.004298701298701297</v>
      </c>
      <c r="Z157" s="69"/>
      <c r="AA157" s="153"/>
    </row>
    <row r="158" spans="1:27" ht="15" customHeight="1" thickTop="1">
      <c r="A158" s="346" t="s">
        <v>40</v>
      </c>
      <c r="B158" s="265" t="s">
        <v>1</v>
      </c>
      <c r="C158" s="124">
        <v>15</v>
      </c>
      <c r="D158" s="27">
        <v>13</v>
      </c>
      <c r="E158" s="28">
        <v>0.8666666666666667</v>
      </c>
      <c r="F158" s="27">
        <v>2</v>
      </c>
      <c r="G158" s="28">
        <v>0.13333333333333333</v>
      </c>
      <c r="H158" s="27">
        <v>2</v>
      </c>
      <c r="I158" s="63">
        <v>0.13333333333333333</v>
      </c>
      <c r="J158" s="29">
        <v>15</v>
      </c>
      <c r="K158" s="30">
        <v>11</v>
      </c>
      <c r="L158" s="31">
        <v>0.7333333333333333</v>
      </c>
      <c r="M158" s="30">
        <f t="shared" si="12"/>
        <v>2</v>
      </c>
      <c r="N158" s="31">
        <f t="shared" si="9"/>
        <v>0.15384615384615385</v>
      </c>
      <c r="O158" s="30">
        <v>4</v>
      </c>
      <c r="P158" s="31">
        <v>0.26666666666666666</v>
      </c>
      <c r="Q158" s="30">
        <v>0</v>
      </c>
      <c r="R158" s="32">
        <v>0</v>
      </c>
      <c r="S158" s="33">
        <v>15</v>
      </c>
      <c r="T158" s="30">
        <v>9</v>
      </c>
      <c r="U158" s="34">
        <v>0.6</v>
      </c>
      <c r="V158" s="30">
        <f t="shared" si="10"/>
        <v>2</v>
      </c>
      <c r="W158" s="34">
        <f t="shared" si="11"/>
        <v>0.18181818181818182</v>
      </c>
      <c r="X158" s="30">
        <v>6</v>
      </c>
      <c r="Y158" s="34">
        <v>0.4</v>
      </c>
      <c r="Z158" s="30">
        <v>0</v>
      </c>
      <c r="AA158" s="151">
        <v>0</v>
      </c>
    </row>
    <row r="159" spans="1:27" ht="15" customHeight="1">
      <c r="A159" s="336"/>
      <c r="B159" s="262" t="s">
        <v>2</v>
      </c>
      <c r="C159" s="123">
        <v>11</v>
      </c>
      <c r="D159" s="10">
        <v>8</v>
      </c>
      <c r="E159" s="9">
        <v>0.7272727272727273</v>
      </c>
      <c r="F159" s="10">
        <v>3</v>
      </c>
      <c r="G159" s="9">
        <v>0.2727272727272727</v>
      </c>
      <c r="H159" s="10">
        <v>3</v>
      </c>
      <c r="I159" s="17">
        <v>0.2727272727272727</v>
      </c>
      <c r="J159" s="13">
        <v>11</v>
      </c>
      <c r="K159" s="3">
        <v>9</v>
      </c>
      <c r="L159" s="11">
        <v>0.8181818181818181</v>
      </c>
      <c r="M159" s="3">
        <f t="shared" si="12"/>
        <v>-1</v>
      </c>
      <c r="N159" s="11">
        <f t="shared" si="9"/>
        <v>-0.125</v>
      </c>
      <c r="O159" s="3">
        <v>2</v>
      </c>
      <c r="P159" s="11">
        <v>0.18181818181818182</v>
      </c>
      <c r="Q159" s="3">
        <v>0</v>
      </c>
      <c r="R159" s="14">
        <v>0</v>
      </c>
      <c r="S159" s="15">
        <v>11</v>
      </c>
      <c r="T159" s="3">
        <v>5</v>
      </c>
      <c r="U159" s="12">
        <v>0.45454545454545453</v>
      </c>
      <c r="V159" s="3">
        <f t="shared" si="10"/>
        <v>4</v>
      </c>
      <c r="W159" s="12">
        <f t="shared" si="11"/>
        <v>0.4444444444444444</v>
      </c>
      <c r="X159" s="3">
        <v>6</v>
      </c>
      <c r="Y159" s="12">
        <v>0.5454545454545454</v>
      </c>
      <c r="Z159" s="3">
        <v>0</v>
      </c>
      <c r="AA159" s="146">
        <v>0</v>
      </c>
    </row>
    <row r="160" spans="1:27" ht="15" customHeight="1">
      <c r="A160" s="336"/>
      <c r="B160" s="262" t="s">
        <v>3</v>
      </c>
      <c r="C160" s="123">
        <v>20</v>
      </c>
      <c r="D160" s="10">
        <v>16</v>
      </c>
      <c r="E160" s="9">
        <v>0.8</v>
      </c>
      <c r="F160" s="10">
        <v>4</v>
      </c>
      <c r="G160" s="9">
        <v>0.2</v>
      </c>
      <c r="H160" s="10">
        <v>4</v>
      </c>
      <c r="I160" s="17">
        <v>0.2</v>
      </c>
      <c r="J160" s="13">
        <v>20</v>
      </c>
      <c r="K160" s="3">
        <v>15</v>
      </c>
      <c r="L160" s="11">
        <v>0.75</v>
      </c>
      <c r="M160" s="3">
        <f t="shared" si="12"/>
        <v>1</v>
      </c>
      <c r="N160" s="11">
        <f t="shared" si="9"/>
        <v>0.0625</v>
      </c>
      <c r="O160" s="3">
        <v>5</v>
      </c>
      <c r="P160" s="11">
        <v>0.25</v>
      </c>
      <c r="Q160" s="3">
        <v>0</v>
      </c>
      <c r="R160" s="14">
        <v>0</v>
      </c>
      <c r="S160" s="15">
        <v>20</v>
      </c>
      <c r="T160" s="3">
        <v>14</v>
      </c>
      <c r="U160" s="12">
        <v>0.7</v>
      </c>
      <c r="V160" s="3">
        <f t="shared" si="10"/>
        <v>1</v>
      </c>
      <c r="W160" s="12">
        <f t="shared" si="11"/>
        <v>0.06666666666666667</v>
      </c>
      <c r="X160" s="3">
        <v>6</v>
      </c>
      <c r="Y160" s="12">
        <v>0.3</v>
      </c>
      <c r="Z160" s="3">
        <v>0</v>
      </c>
      <c r="AA160" s="146">
        <v>0</v>
      </c>
    </row>
    <row r="161" spans="1:27" ht="15" customHeight="1">
      <c r="A161" s="336"/>
      <c r="B161" s="262" t="s">
        <v>4</v>
      </c>
      <c r="C161" s="123">
        <v>8</v>
      </c>
      <c r="D161" s="10">
        <v>4</v>
      </c>
      <c r="E161" s="9">
        <v>0.5</v>
      </c>
      <c r="F161" s="10">
        <v>4</v>
      </c>
      <c r="G161" s="9">
        <v>0.5</v>
      </c>
      <c r="H161" s="10">
        <v>4</v>
      </c>
      <c r="I161" s="17">
        <v>0.5</v>
      </c>
      <c r="J161" s="13">
        <v>8</v>
      </c>
      <c r="K161" s="3">
        <v>5</v>
      </c>
      <c r="L161" s="11">
        <v>0.625</v>
      </c>
      <c r="M161" s="3">
        <f t="shared" si="12"/>
        <v>-1</v>
      </c>
      <c r="N161" s="11">
        <f t="shared" si="9"/>
        <v>-0.25</v>
      </c>
      <c r="O161" s="3">
        <v>3</v>
      </c>
      <c r="P161" s="11">
        <v>0.375</v>
      </c>
      <c r="Q161" s="3">
        <v>0</v>
      </c>
      <c r="R161" s="14">
        <v>0</v>
      </c>
      <c r="S161" s="15">
        <v>8</v>
      </c>
      <c r="T161" s="3">
        <v>4</v>
      </c>
      <c r="U161" s="12">
        <v>0.5</v>
      </c>
      <c r="V161" s="3">
        <f t="shared" si="10"/>
        <v>1</v>
      </c>
      <c r="W161" s="12">
        <f t="shared" si="11"/>
        <v>0.2</v>
      </c>
      <c r="X161" s="3">
        <v>4</v>
      </c>
      <c r="Y161" s="12">
        <v>0.5</v>
      </c>
      <c r="Z161" s="3">
        <v>0</v>
      </c>
      <c r="AA161" s="146">
        <v>0</v>
      </c>
    </row>
    <row r="162" spans="1:27" ht="15" customHeight="1">
      <c r="A162" s="336"/>
      <c r="B162" s="262" t="s">
        <v>5</v>
      </c>
      <c r="C162" s="123">
        <v>14</v>
      </c>
      <c r="D162" s="10">
        <v>10</v>
      </c>
      <c r="E162" s="9">
        <v>0.7142857142857143</v>
      </c>
      <c r="F162" s="10">
        <v>4</v>
      </c>
      <c r="G162" s="9">
        <v>0.28571428571428575</v>
      </c>
      <c r="H162" s="10">
        <v>4</v>
      </c>
      <c r="I162" s="17">
        <v>0.28571428571428575</v>
      </c>
      <c r="J162" s="13">
        <v>14</v>
      </c>
      <c r="K162" s="3">
        <v>8</v>
      </c>
      <c r="L162" s="11">
        <v>0.5714285714285715</v>
      </c>
      <c r="M162" s="3">
        <f t="shared" si="12"/>
        <v>2</v>
      </c>
      <c r="N162" s="11">
        <f t="shared" si="9"/>
        <v>0.2</v>
      </c>
      <c r="O162" s="3">
        <v>6</v>
      </c>
      <c r="P162" s="11">
        <v>0.42857142857142855</v>
      </c>
      <c r="Q162" s="3">
        <v>0</v>
      </c>
      <c r="R162" s="14">
        <v>0</v>
      </c>
      <c r="S162" s="15">
        <v>14</v>
      </c>
      <c r="T162" s="3">
        <v>7</v>
      </c>
      <c r="U162" s="12">
        <v>0.5</v>
      </c>
      <c r="V162" s="3">
        <f t="shared" si="10"/>
        <v>1</v>
      </c>
      <c r="W162" s="12">
        <f t="shared" si="11"/>
        <v>0.125</v>
      </c>
      <c r="X162" s="3">
        <v>7</v>
      </c>
      <c r="Y162" s="12">
        <v>0.5</v>
      </c>
      <c r="Z162" s="3">
        <v>0</v>
      </c>
      <c r="AA162" s="146">
        <v>0</v>
      </c>
    </row>
    <row r="163" spans="1:27" ht="15" customHeight="1">
      <c r="A163" s="336"/>
      <c r="B163" s="262" t="s">
        <v>6</v>
      </c>
      <c r="C163" s="123">
        <v>8</v>
      </c>
      <c r="D163" s="10">
        <v>6</v>
      </c>
      <c r="E163" s="9">
        <v>0.75</v>
      </c>
      <c r="F163" s="10">
        <v>2</v>
      </c>
      <c r="G163" s="9">
        <v>0.25</v>
      </c>
      <c r="H163" s="10">
        <v>2</v>
      </c>
      <c r="I163" s="17">
        <v>0.25</v>
      </c>
      <c r="J163" s="13">
        <v>8</v>
      </c>
      <c r="K163" s="3">
        <v>5</v>
      </c>
      <c r="L163" s="11">
        <v>0.625</v>
      </c>
      <c r="M163" s="3">
        <f t="shared" si="12"/>
        <v>1</v>
      </c>
      <c r="N163" s="11">
        <f t="shared" si="9"/>
        <v>0.16666666666666666</v>
      </c>
      <c r="O163" s="3">
        <v>3</v>
      </c>
      <c r="P163" s="11">
        <v>0.375</v>
      </c>
      <c r="Q163" s="3">
        <v>0</v>
      </c>
      <c r="R163" s="14">
        <v>0</v>
      </c>
      <c r="S163" s="15">
        <v>8</v>
      </c>
      <c r="T163" s="3">
        <v>5</v>
      </c>
      <c r="U163" s="12">
        <v>0.625</v>
      </c>
      <c r="V163" s="3">
        <f t="shared" si="10"/>
        <v>0</v>
      </c>
      <c r="W163" s="12">
        <f t="shared" si="11"/>
        <v>0</v>
      </c>
      <c r="X163" s="3">
        <v>3</v>
      </c>
      <c r="Y163" s="12">
        <v>0.375</v>
      </c>
      <c r="Z163" s="3">
        <v>0</v>
      </c>
      <c r="AA163" s="146">
        <v>0</v>
      </c>
    </row>
    <row r="164" spans="1:27" ht="15" customHeight="1">
      <c r="A164" s="336"/>
      <c r="B164" s="262" t="s">
        <v>7</v>
      </c>
      <c r="C164" s="123">
        <v>12</v>
      </c>
      <c r="D164" s="10">
        <v>7</v>
      </c>
      <c r="E164" s="9">
        <v>0.5833333333333334</v>
      </c>
      <c r="F164" s="10">
        <v>5</v>
      </c>
      <c r="G164" s="9">
        <v>0.41666666666666663</v>
      </c>
      <c r="H164" s="10">
        <v>5</v>
      </c>
      <c r="I164" s="17">
        <v>0.41666666666666663</v>
      </c>
      <c r="J164" s="13">
        <v>12</v>
      </c>
      <c r="K164" s="3">
        <v>5</v>
      </c>
      <c r="L164" s="11">
        <v>0.41666666666666663</v>
      </c>
      <c r="M164" s="3">
        <f t="shared" si="12"/>
        <v>2</v>
      </c>
      <c r="N164" s="11">
        <f t="shared" si="9"/>
        <v>0.2857142857142857</v>
      </c>
      <c r="O164" s="3">
        <v>7</v>
      </c>
      <c r="P164" s="11">
        <v>0.5833333333333334</v>
      </c>
      <c r="Q164" s="3">
        <v>0</v>
      </c>
      <c r="R164" s="14">
        <v>0</v>
      </c>
      <c r="S164" s="15">
        <v>12</v>
      </c>
      <c r="T164" s="3">
        <v>5</v>
      </c>
      <c r="U164" s="12">
        <v>0.41666666666666663</v>
      </c>
      <c r="V164" s="3">
        <f t="shared" si="10"/>
        <v>0</v>
      </c>
      <c r="W164" s="12">
        <f t="shared" si="11"/>
        <v>0</v>
      </c>
      <c r="X164" s="3">
        <v>7</v>
      </c>
      <c r="Y164" s="12">
        <v>0.5833333333333334</v>
      </c>
      <c r="Z164" s="3">
        <v>0</v>
      </c>
      <c r="AA164" s="146">
        <v>0</v>
      </c>
    </row>
    <row r="165" spans="1:27" ht="15" customHeight="1">
      <c r="A165" s="336"/>
      <c r="B165" s="263">
        <v>2007</v>
      </c>
      <c r="C165" s="123">
        <v>27</v>
      </c>
      <c r="D165" s="10">
        <v>19</v>
      </c>
      <c r="E165" s="9">
        <v>0.7037037037037037</v>
      </c>
      <c r="F165" s="10">
        <v>8</v>
      </c>
      <c r="G165" s="9">
        <v>0.2962962962962963</v>
      </c>
      <c r="H165" s="10">
        <v>8</v>
      </c>
      <c r="I165" s="17">
        <v>0.2962962962962963</v>
      </c>
      <c r="J165" s="13">
        <v>27</v>
      </c>
      <c r="K165" s="3">
        <v>16</v>
      </c>
      <c r="L165" s="11">
        <v>0.5925925925925926</v>
      </c>
      <c r="M165" s="3">
        <f t="shared" si="12"/>
        <v>3</v>
      </c>
      <c r="N165" s="11">
        <f t="shared" si="9"/>
        <v>0.15789473684210525</v>
      </c>
      <c r="O165" s="3">
        <v>11</v>
      </c>
      <c r="P165" s="11">
        <v>0.4074074074074074</v>
      </c>
      <c r="Q165" s="3">
        <v>0</v>
      </c>
      <c r="R165" s="14">
        <v>0</v>
      </c>
      <c r="S165" s="15">
        <v>27</v>
      </c>
      <c r="T165" s="3">
        <v>14</v>
      </c>
      <c r="U165" s="12">
        <v>0.5185185185185185</v>
      </c>
      <c r="V165" s="3">
        <f t="shared" si="10"/>
        <v>2</v>
      </c>
      <c r="W165" s="12">
        <f t="shared" si="11"/>
        <v>0.125</v>
      </c>
      <c r="X165" s="3">
        <v>13</v>
      </c>
      <c r="Y165" s="12">
        <v>0.48148148148148145</v>
      </c>
      <c r="Z165" s="3">
        <v>0</v>
      </c>
      <c r="AA165" s="146">
        <v>0</v>
      </c>
    </row>
    <row r="166" spans="1:27" ht="15" customHeight="1">
      <c r="A166" s="336"/>
      <c r="B166" s="263">
        <v>2008</v>
      </c>
      <c r="C166" s="123">
        <v>32</v>
      </c>
      <c r="D166" s="10">
        <v>26</v>
      </c>
      <c r="E166" s="9">
        <v>0.8125</v>
      </c>
      <c r="F166" s="10">
        <v>6</v>
      </c>
      <c r="G166" s="9">
        <v>0.1875</v>
      </c>
      <c r="H166" s="10">
        <v>6</v>
      </c>
      <c r="I166" s="17">
        <v>0.1875</v>
      </c>
      <c r="J166" s="13">
        <v>32</v>
      </c>
      <c r="K166" s="3">
        <v>21</v>
      </c>
      <c r="L166" s="11">
        <v>0.65625</v>
      </c>
      <c r="M166" s="3">
        <f t="shared" si="12"/>
        <v>5</v>
      </c>
      <c r="N166" s="11">
        <f t="shared" si="9"/>
        <v>0.19230769230769232</v>
      </c>
      <c r="O166" s="3">
        <v>11</v>
      </c>
      <c r="P166" s="11">
        <v>0.34375</v>
      </c>
      <c r="Q166" s="3">
        <v>0</v>
      </c>
      <c r="R166" s="14">
        <v>0</v>
      </c>
      <c r="S166" s="15">
        <v>32</v>
      </c>
      <c r="T166" s="3">
        <v>16</v>
      </c>
      <c r="U166" s="12">
        <v>0.5</v>
      </c>
      <c r="V166" s="3">
        <f t="shared" si="10"/>
        <v>5</v>
      </c>
      <c r="W166" s="12">
        <f t="shared" si="11"/>
        <v>0.23809523809523808</v>
      </c>
      <c r="X166" s="3">
        <v>16</v>
      </c>
      <c r="Y166" s="12">
        <v>0.5</v>
      </c>
      <c r="Z166" s="3">
        <v>0</v>
      </c>
      <c r="AA166" s="146">
        <v>0</v>
      </c>
    </row>
    <row r="167" spans="1:27" ht="15" customHeight="1">
      <c r="A167" s="336"/>
      <c r="B167" s="263">
        <v>2009</v>
      </c>
      <c r="C167" s="123">
        <v>27</v>
      </c>
      <c r="D167" s="10">
        <v>20</v>
      </c>
      <c r="E167" s="9">
        <v>0.7407407407407408</v>
      </c>
      <c r="F167" s="10">
        <v>7</v>
      </c>
      <c r="G167" s="9">
        <v>0.25925925925925924</v>
      </c>
      <c r="H167" s="10">
        <v>7</v>
      </c>
      <c r="I167" s="17">
        <v>0.25925925925925924</v>
      </c>
      <c r="J167" s="13">
        <v>27</v>
      </c>
      <c r="K167" s="3">
        <v>19</v>
      </c>
      <c r="L167" s="11">
        <v>0.7037037037037037</v>
      </c>
      <c r="M167" s="3">
        <f t="shared" si="12"/>
        <v>1</v>
      </c>
      <c r="N167" s="11">
        <f t="shared" si="9"/>
        <v>0.05</v>
      </c>
      <c r="O167" s="3">
        <v>8</v>
      </c>
      <c r="P167" s="11">
        <v>0.2962962962962963</v>
      </c>
      <c r="Q167" s="3">
        <v>0</v>
      </c>
      <c r="R167" s="14">
        <v>0</v>
      </c>
      <c r="S167" s="15">
        <v>27</v>
      </c>
      <c r="T167" s="3">
        <v>15</v>
      </c>
      <c r="U167" s="12">
        <v>0.5555555555555556</v>
      </c>
      <c r="V167" s="3">
        <f t="shared" si="10"/>
        <v>4</v>
      </c>
      <c r="W167" s="12">
        <f t="shared" si="11"/>
        <v>0.21052631578947367</v>
      </c>
      <c r="X167" s="3">
        <v>12</v>
      </c>
      <c r="Y167" s="12">
        <v>0.4444444444444444</v>
      </c>
      <c r="Z167" s="3">
        <v>0</v>
      </c>
      <c r="AA167" s="146">
        <v>0</v>
      </c>
    </row>
    <row r="168" spans="1:27" ht="15" customHeight="1">
      <c r="A168" s="336"/>
      <c r="B168" s="263">
        <v>2010</v>
      </c>
      <c r="C168" s="123">
        <v>27</v>
      </c>
      <c r="D168" s="10">
        <v>19</v>
      </c>
      <c r="E168" s="9">
        <v>0.7037037037037037</v>
      </c>
      <c r="F168" s="10">
        <v>8</v>
      </c>
      <c r="G168" s="9">
        <v>0.2962962962962963</v>
      </c>
      <c r="H168" s="10">
        <v>8</v>
      </c>
      <c r="I168" s="17">
        <v>0.2962962962962963</v>
      </c>
      <c r="J168" s="13">
        <v>27</v>
      </c>
      <c r="K168" s="3">
        <v>15</v>
      </c>
      <c r="L168" s="11">
        <v>0.5555555555555556</v>
      </c>
      <c r="M168" s="3">
        <f t="shared" si="12"/>
        <v>4</v>
      </c>
      <c r="N168" s="11">
        <f t="shared" si="9"/>
        <v>0.21052631578947367</v>
      </c>
      <c r="O168" s="3">
        <v>12</v>
      </c>
      <c r="P168" s="11">
        <v>0.4444444444444444</v>
      </c>
      <c r="Q168" s="3">
        <v>0</v>
      </c>
      <c r="R168" s="14">
        <v>0</v>
      </c>
      <c r="S168" s="15">
        <v>27</v>
      </c>
      <c r="T168" s="3">
        <v>12</v>
      </c>
      <c r="U168" s="12">
        <v>0.4444444444444444</v>
      </c>
      <c r="V168" s="3">
        <f t="shared" si="10"/>
        <v>3</v>
      </c>
      <c r="W168" s="12">
        <f t="shared" si="11"/>
        <v>0.2</v>
      </c>
      <c r="X168" s="3">
        <v>15</v>
      </c>
      <c r="Y168" s="12">
        <v>0.5555555555555556</v>
      </c>
      <c r="Z168" s="3">
        <v>0</v>
      </c>
      <c r="AA168" s="146">
        <v>0</v>
      </c>
    </row>
    <row r="169" spans="1:27" ht="15" customHeight="1">
      <c r="A169" s="336"/>
      <c r="B169" s="263">
        <v>2011</v>
      </c>
      <c r="C169" s="123">
        <v>27</v>
      </c>
      <c r="D169" s="10">
        <v>22</v>
      </c>
      <c r="E169" s="9">
        <v>0.8148148148148148</v>
      </c>
      <c r="F169" s="10">
        <v>5</v>
      </c>
      <c r="G169" s="9">
        <v>0.1851851851851852</v>
      </c>
      <c r="H169" s="10">
        <v>5</v>
      </c>
      <c r="I169" s="17">
        <v>0.1851851851851852</v>
      </c>
      <c r="J169" s="13">
        <v>27</v>
      </c>
      <c r="K169" s="3">
        <v>19</v>
      </c>
      <c r="L169" s="11">
        <v>0.7037037037037037</v>
      </c>
      <c r="M169" s="3">
        <f t="shared" si="12"/>
        <v>3</v>
      </c>
      <c r="N169" s="11">
        <f t="shared" si="9"/>
        <v>0.13636363636363635</v>
      </c>
      <c r="O169" s="3">
        <v>8</v>
      </c>
      <c r="P169" s="11">
        <v>0.2962962962962963</v>
      </c>
      <c r="Q169" s="3">
        <v>0</v>
      </c>
      <c r="R169" s="14">
        <v>0</v>
      </c>
      <c r="S169" s="15">
        <v>27</v>
      </c>
      <c r="T169" s="3">
        <v>16</v>
      </c>
      <c r="U169" s="12">
        <v>0.593</v>
      </c>
      <c r="V169" s="3">
        <f t="shared" si="10"/>
        <v>3</v>
      </c>
      <c r="W169" s="12">
        <f t="shared" si="11"/>
        <v>0.15789473684210525</v>
      </c>
      <c r="X169" s="3">
        <v>11</v>
      </c>
      <c r="Y169" s="12">
        <v>0.407</v>
      </c>
      <c r="Z169" s="3">
        <v>0</v>
      </c>
      <c r="AA169" s="146">
        <v>0</v>
      </c>
    </row>
    <row r="170" spans="1:27" ht="15" customHeight="1">
      <c r="A170" s="336"/>
      <c r="B170" s="270">
        <v>2012</v>
      </c>
      <c r="C170" s="126">
        <v>24</v>
      </c>
      <c r="D170" s="88">
        <v>19</v>
      </c>
      <c r="E170" s="89">
        <v>0.7916666666666665</v>
      </c>
      <c r="F170" s="88">
        <v>5</v>
      </c>
      <c r="G170" s="89">
        <v>0.20833333333333337</v>
      </c>
      <c r="H170" s="88">
        <v>5</v>
      </c>
      <c r="I170" s="97">
        <v>0.20833333333333337</v>
      </c>
      <c r="J170" s="90">
        <v>24</v>
      </c>
      <c r="K170" s="91">
        <v>16</v>
      </c>
      <c r="L170" s="92">
        <v>0.667</v>
      </c>
      <c r="M170" s="3">
        <f t="shared" si="12"/>
        <v>3</v>
      </c>
      <c r="N170" s="92">
        <f t="shared" si="9"/>
        <v>0.15789473684210525</v>
      </c>
      <c r="O170" s="91">
        <v>8</v>
      </c>
      <c r="P170" s="92">
        <v>0.333</v>
      </c>
      <c r="Q170" s="91">
        <v>0</v>
      </c>
      <c r="R170" s="93">
        <v>0</v>
      </c>
      <c r="S170" s="94">
        <v>24</v>
      </c>
      <c r="T170" s="91"/>
      <c r="U170" s="95"/>
      <c r="V170" s="91"/>
      <c r="W170" s="95"/>
      <c r="X170" s="91"/>
      <c r="Y170" s="95"/>
      <c r="Z170" s="91">
        <v>24</v>
      </c>
      <c r="AA170" s="147">
        <v>1</v>
      </c>
    </row>
    <row r="171" spans="1:27" ht="15" customHeight="1" thickBot="1">
      <c r="A171" s="336"/>
      <c r="B171" s="264">
        <v>2013</v>
      </c>
      <c r="C171" s="133">
        <v>24</v>
      </c>
      <c r="D171" s="35">
        <v>22</v>
      </c>
      <c r="E171" s="36">
        <v>0.917</v>
      </c>
      <c r="F171" s="35"/>
      <c r="G171" s="36"/>
      <c r="H171" s="35"/>
      <c r="I171" s="61"/>
      <c r="J171" s="37"/>
      <c r="K171" s="38"/>
      <c r="L171" s="39"/>
      <c r="M171" s="38"/>
      <c r="N171" s="39"/>
      <c r="O171" s="38"/>
      <c r="P171" s="39"/>
      <c r="Q171" s="38"/>
      <c r="R171" s="40"/>
      <c r="S171" s="41"/>
      <c r="T171" s="38"/>
      <c r="U171" s="42"/>
      <c r="V171" s="38"/>
      <c r="W171" s="42"/>
      <c r="X171" s="38"/>
      <c r="Y171" s="42"/>
      <c r="Z171" s="38"/>
      <c r="AA171" s="145"/>
    </row>
    <row r="172" spans="1:27" ht="15" customHeight="1" thickBot="1" thickTop="1">
      <c r="A172" s="373" t="s">
        <v>77</v>
      </c>
      <c r="B172" s="374"/>
      <c r="C172" s="98"/>
      <c r="D172" s="99"/>
      <c r="E172" s="100">
        <f>AVERAGE(E158:E171)</f>
        <v>0.7446920050848621</v>
      </c>
      <c r="F172" s="99"/>
      <c r="G172" s="100">
        <f>AVERAGE(G158:G170)</f>
        <v>0.26856245606245605</v>
      </c>
      <c r="H172" s="99"/>
      <c r="I172" s="101">
        <f>AVERAGE(I158:I170)</f>
        <v>0.26856245606245605</v>
      </c>
      <c r="J172" s="102"/>
      <c r="K172" s="103"/>
      <c r="L172" s="136">
        <f>AVERAGE(L158:L170)</f>
        <v>0.6475704573204573</v>
      </c>
      <c r="M172" s="99"/>
      <c r="N172" s="136">
        <f>AVERAGE(N158:N170)</f>
        <v>0.1075934018747784</v>
      </c>
      <c r="O172" s="99"/>
      <c r="P172" s="136">
        <f>AVERAGE(P158:P170)</f>
        <v>0.3524295426795427</v>
      </c>
      <c r="Q172" s="99"/>
      <c r="R172" s="104"/>
      <c r="S172" s="105"/>
      <c r="T172" s="99"/>
      <c r="U172" s="136">
        <f>AVERAGE(U158:U169)</f>
        <v>0.5339775533108866</v>
      </c>
      <c r="V172" s="99"/>
      <c r="W172" s="136">
        <f>AVERAGE(W158:W169)</f>
        <v>0.16245379863800916</v>
      </c>
      <c r="X172" s="99"/>
      <c r="Y172" s="136">
        <f>AVERAGE(Y158:Y169)</f>
        <v>0.46602244668911336</v>
      </c>
      <c r="Z172" s="99"/>
      <c r="AA172" s="152"/>
    </row>
    <row r="173" spans="1:27" ht="15" customHeight="1" thickBot="1" thickTop="1">
      <c r="A173" s="375" t="s">
        <v>71</v>
      </c>
      <c r="B173" s="295"/>
      <c r="C173" s="80"/>
      <c r="D173" s="74"/>
      <c r="E173" s="167">
        <f>_xlfn.STDEV.P(E158:I171)</f>
        <v>2.4753931796752884</v>
      </c>
      <c r="F173" s="74"/>
      <c r="G173" s="75">
        <f>_xlfn.STDEV.P(G158:G170)</f>
        <v>0.0952395099237873</v>
      </c>
      <c r="H173" s="74"/>
      <c r="I173" s="76">
        <f>_xlfn.STDEV.P(I158:I170)</f>
        <v>0.0952395099237873</v>
      </c>
      <c r="J173" s="73"/>
      <c r="K173" s="74"/>
      <c r="L173" s="75">
        <f>_xlfn.STDEV.P(L158:L170)</f>
        <v>0.09818833904955074</v>
      </c>
      <c r="M173" s="74"/>
      <c r="N173" s="75">
        <f>_xlfn.STDEV.P(N158:N170)</f>
        <v>0.14056972361654307</v>
      </c>
      <c r="O173" s="74"/>
      <c r="P173" s="75">
        <f>_xlfn.STDEV.P(P158:P170)</f>
        <v>0.09818833904955063</v>
      </c>
      <c r="Q173" s="74"/>
      <c r="R173" s="77"/>
      <c r="S173" s="78"/>
      <c r="T173" s="74"/>
      <c r="U173" s="75">
        <f>_xlfn.STDEV.P(U158:U169)</f>
        <v>0.07955430306468236</v>
      </c>
      <c r="V173" s="74"/>
      <c r="W173" s="75">
        <f>_xlfn.STDEV.P(W158:W169)</f>
        <v>0.11384556042601959</v>
      </c>
      <c r="X173" s="74"/>
      <c r="Y173" s="75">
        <f>_xlfn.STDEV.P(Y158:Y169)</f>
        <v>0.07955430306468252</v>
      </c>
      <c r="Z173" s="74"/>
      <c r="AA173" s="149"/>
    </row>
    <row r="174" spans="1:27" ht="15" customHeight="1" thickBot="1" thickTop="1">
      <c r="A174" s="372" t="s">
        <v>75</v>
      </c>
      <c r="B174" s="297"/>
      <c r="C174" s="60"/>
      <c r="D174" s="44"/>
      <c r="E174" s="81">
        <f>(E171-E158)/($B$18-$B$5)</f>
        <v>0.0038717948717948724</v>
      </c>
      <c r="F174" s="44"/>
      <c r="G174" s="81">
        <f>SLOPE(G158:G170,$B$158:$B$170)</f>
        <v>-0.011706349206349196</v>
      </c>
      <c r="H174" s="44"/>
      <c r="I174" s="82">
        <f>SLOPE(I158:I170,$B$158:$B$170)</f>
        <v>-0.011706349206349196</v>
      </c>
      <c r="J174" s="70"/>
      <c r="K174" s="69"/>
      <c r="L174" s="81">
        <f>(L170-L158)/($B$17-$B$5)</f>
        <v>-0.00552777777777777</v>
      </c>
      <c r="M174" s="69"/>
      <c r="N174" s="81">
        <f>(N170-N158)/($B$17-$B$5)</f>
        <v>0.0003373819163292833</v>
      </c>
      <c r="O174" s="69"/>
      <c r="P174" s="81">
        <f>(P170-P158)/($B$17-$B$5)</f>
        <v>0.00552777777777778</v>
      </c>
      <c r="Q174" s="69"/>
      <c r="R174" s="71"/>
      <c r="S174" s="72"/>
      <c r="T174" s="69"/>
      <c r="U174" s="81">
        <f>(U169-U158)/($B$16-$B$5)</f>
        <v>-0.000636363636363637</v>
      </c>
      <c r="V174" s="69"/>
      <c r="W174" s="81">
        <f>(W169-W158)/($B$16-$B$5)</f>
        <v>-0.002174858634188779</v>
      </c>
      <c r="X174" s="69"/>
      <c r="Y174" s="81">
        <f>(Y169-Y158)/($B$16-$B$5)</f>
        <v>0.0006363636363636319</v>
      </c>
      <c r="Z174" s="69"/>
      <c r="AA174" s="153"/>
    </row>
    <row r="175" spans="1:27" ht="15" customHeight="1" thickTop="1">
      <c r="A175" s="346" t="s">
        <v>41</v>
      </c>
      <c r="B175" s="265" t="s">
        <v>1</v>
      </c>
      <c r="C175" s="124">
        <v>43</v>
      </c>
      <c r="D175" s="27">
        <v>37</v>
      </c>
      <c r="E175" s="28">
        <v>0.8604651162790699</v>
      </c>
      <c r="F175" s="27">
        <v>6</v>
      </c>
      <c r="G175" s="28">
        <v>0.13953488372093023</v>
      </c>
      <c r="H175" s="27">
        <v>6</v>
      </c>
      <c r="I175" s="63">
        <v>0.13953488372093023</v>
      </c>
      <c r="J175" s="29">
        <v>43</v>
      </c>
      <c r="K175" s="30">
        <v>28</v>
      </c>
      <c r="L175" s="31">
        <v>0.6511627906976745</v>
      </c>
      <c r="M175" s="30">
        <f t="shared" si="12"/>
        <v>9</v>
      </c>
      <c r="N175" s="31">
        <f t="shared" si="9"/>
        <v>0.24324324324324326</v>
      </c>
      <c r="O175" s="30">
        <v>15</v>
      </c>
      <c r="P175" s="31">
        <v>0.34883720930232553</v>
      </c>
      <c r="Q175" s="30">
        <v>0</v>
      </c>
      <c r="R175" s="32">
        <v>0</v>
      </c>
      <c r="S175" s="33">
        <v>43</v>
      </c>
      <c r="T175" s="30">
        <v>26</v>
      </c>
      <c r="U175" s="34">
        <v>0.6046511627906976</v>
      </c>
      <c r="V175" s="30">
        <f t="shared" si="10"/>
        <v>2</v>
      </c>
      <c r="W175" s="34">
        <f t="shared" si="11"/>
        <v>0.07142857142857142</v>
      </c>
      <c r="X175" s="30">
        <v>17</v>
      </c>
      <c r="Y175" s="34">
        <v>0.3953488372093023</v>
      </c>
      <c r="Z175" s="30">
        <v>0</v>
      </c>
      <c r="AA175" s="151">
        <v>0</v>
      </c>
    </row>
    <row r="176" spans="1:27" ht="15" customHeight="1">
      <c r="A176" s="336"/>
      <c r="B176" s="262" t="s">
        <v>2</v>
      </c>
      <c r="C176" s="123">
        <v>37</v>
      </c>
      <c r="D176" s="10">
        <v>30</v>
      </c>
      <c r="E176" s="9">
        <v>0.8108108108108109</v>
      </c>
      <c r="F176" s="10">
        <v>7</v>
      </c>
      <c r="G176" s="9">
        <v>0.1891891891891892</v>
      </c>
      <c r="H176" s="10">
        <v>7</v>
      </c>
      <c r="I176" s="17">
        <v>0.1891891891891892</v>
      </c>
      <c r="J176" s="13">
        <v>37</v>
      </c>
      <c r="K176" s="3">
        <v>21</v>
      </c>
      <c r="L176" s="11">
        <v>0.5675675675675675</v>
      </c>
      <c r="M176" s="3">
        <f t="shared" si="12"/>
        <v>9</v>
      </c>
      <c r="N176" s="11">
        <f t="shared" si="9"/>
        <v>0.3</v>
      </c>
      <c r="O176" s="3">
        <v>16</v>
      </c>
      <c r="P176" s="11">
        <v>0.4324324324324324</v>
      </c>
      <c r="Q176" s="3">
        <v>0</v>
      </c>
      <c r="R176" s="14">
        <v>0</v>
      </c>
      <c r="S176" s="15">
        <v>37</v>
      </c>
      <c r="T176" s="3">
        <v>21</v>
      </c>
      <c r="U176" s="12">
        <v>0.5675675675675675</v>
      </c>
      <c r="V176" s="3">
        <f t="shared" si="10"/>
        <v>0</v>
      </c>
      <c r="W176" s="12">
        <f t="shared" si="11"/>
        <v>0</v>
      </c>
      <c r="X176" s="3">
        <v>16</v>
      </c>
      <c r="Y176" s="12">
        <v>0.4324324324324324</v>
      </c>
      <c r="Z176" s="3">
        <v>0</v>
      </c>
      <c r="AA176" s="146">
        <v>0</v>
      </c>
    </row>
    <row r="177" spans="1:27" ht="15" customHeight="1">
      <c r="A177" s="336"/>
      <c r="B177" s="262" t="s">
        <v>3</v>
      </c>
      <c r="C177" s="123">
        <v>39</v>
      </c>
      <c r="D177" s="10">
        <v>32</v>
      </c>
      <c r="E177" s="9">
        <v>0.8205128205128206</v>
      </c>
      <c r="F177" s="10">
        <v>7</v>
      </c>
      <c r="G177" s="9">
        <v>0.1794871794871795</v>
      </c>
      <c r="H177" s="10">
        <v>7</v>
      </c>
      <c r="I177" s="17">
        <v>0.1794871794871795</v>
      </c>
      <c r="J177" s="13">
        <v>39</v>
      </c>
      <c r="K177" s="3">
        <v>29</v>
      </c>
      <c r="L177" s="11">
        <v>0.7435897435897436</v>
      </c>
      <c r="M177" s="3">
        <f t="shared" si="12"/>
        <v>3</v>
      </c>
      <c r="N177" s="11">
        <f t="shared" si="9"/>
        <v>0.09375</v>
      </c>
      <c r="O177" s="3">
        <v>10</v>
      </c>
      <c r="P177" s="11">
        <v>0.25641025641025644</v>
      </c>
      <c r="Q177" s="3">
        <v>0</v>
      </c>
      <c r="R177" s="14">
        <v>0</v>
      </c>
      <c r="S177" s="15">
        <v>39</v>
      </c>
      <c r="T177" s="3">
        <v>26</v>
      </c>
      <c r="U177" s="12">
        <v>0.6666666666666667</v>
      </c>
      <c r="V177" s="3">
        <f t="shared" si="10"/>
        <v>3</v>
      </c>
      <c r="W177" s="12">
        <f t="shared" si="11"/>
        <v>0.10344827586206896</v>
      </c>
      <c r="X177" s="3">
        <v>13</v>
      </c>
      <c r="Y177" s="12">
        <v>0.33333333333333337</v>
      </c>
      <c r="Z177" s="3">
        <v>0</v>
      </c>
      <c r="AA177" s="146">
        <v>0</v>
      </c>
    </row>
    <row r="178" spans="1:27" ht="15" customHeight="1">
      <c r="A178" s="336"/>
      <c r="B178" s="262" t="s">
        <v>4</v>
      </c>
      <c r="C178" s="123">
        <v>26</v>
      </c>
      <c r="D178" s="10">
        <v>23</v>
      </c>
      <c r="E178" s="9">
        <v>0.8846153846153847</v>
      </c>
      <c r="F178" s="10">
        <v>3</v>
      </c>
      <c r="G178" s="9">
        <v>0.11538461538461538</v>
      </c>
      <c r="H178" s="10">
        <v>3</v>
      </c>
      <c r="I178" s="17">
        <v>0.11538461538461538</v>
      </c>
      <c r="J178" s="13">
        <v>26</v>
      </c>
      <c r="K178" s="3">
        <v>22</v>
      </c>
      <c r="L178" s="11">
        <v>0.8461538461538461</v>
      </c>
      <c r="M178" s="3">
        <f t="shared" si="12"/>
        <v>1</v>
      </c>
      <c r="N178" s="11">
        <f t="shared" si="9"/>
        <v>0.043478260869565216</v>
      </c>
      <c r="O178" s="3">
        <v>4</v>
      </c>
      <c r="P178" s="11">
        <v>0.15384615384615385</v>
      </c>
      <c r="Q178" s="3">
        <v>0</v>
      </c>
      <c r="R178" s="14">
        <v>0</v>
      </c>
      <c r="S178" s="15">
        <v>26</v>
      </c>
      <c r="T178" s="3">
        <v>19</v>
      </c>
      <c r="U178" s="12">
        <v>0.7307692307692308</v>
      </c>
      <c r="V178" s="3">
        <f t="shared" si="10"/>
        <v>3</v>
      </c>
      <c r="W178" s="12">
        <f t="shared" si="11"/>
        <v>0.13636363636363635</v>
      </c>
      <c r="X178" s="3">
        <v>7</v>
      </c>
      <c r="Y178" s="12">
        <v>0.2692307692307692</v>
      </c>
      <c r="Z178" s="3">
        <v>0</v>
      </c>
      <c r="AA178" s="146">
        <v>0</v>
      </c>
    </row>
    <row r="179" spans="1:27" ht="15" customHeight="1">
      <c r="A179" s="336"/>
      <c r="B179" s="262" t="s">
        <v>5</v>
      </c>
      <c r="C179" s="123">
        <v>38</v>
      </c>
      <c r="D179" s="10">
        <v>28</v>
      </c>
      <c r="E179" s="9">
        <v>0.736842105263158</v>
      </c>
      <c r="F179" s="10">
        <v>10</v>
      </c>
      <c r="G179" s="9">
        <v>0.2631578947368421</v>
      </c>
      <c r="H179" s="10">
        <v>10</v>
      </c>
      <c r="I179" s="17">
        <v>0.2631578947368421</v>
      </c>
      <c r="J179" s="13">
        <v>38</v>
      </c>
      <c r="K179" s="3">
        <v>25</v>
      </c>
      <c r="L179" s="11">
        <v>0.6578947368421052</v>
      </c>
      <c r="M179" s="3">
        <f t="shared" si="12"/>
        <v>3</v>
      </c>
      <c r="N179" s="11">
        <f t="shared" si="9"/>
        <v>0.10714285714285714</v>
      </c>
      <c r="O179" s="3">
        <v>13</v>
      </c>
      <c r="P179" s="11">
        <v>0.34210526315789475</v>
      </c>
      <c r="Q179" s="3">
        <v>0</v>
      </c>
      <c r="R179" s="14">
        <v>0</v>
      </c>
      <c r="S179" s="15">
        <v>38</v>
      </c>
      <c r="T179" s="3">
        <v>22</v>
      </c>
      <c r="U179" s="12">
        <v>0.5789473684210527</v>
      </c>
      <c r="V179" s="3">
        <f t="shared" si="10"/>
        <v>3</v>
      </c>
      <c r="W179" s="12">
        <f t="shared" si="11"/>
        <v>0.12</v>
      </c>
      <c r="X179" s="3">
        <v>16</v>
      </c>
      <c r="Y179" s="12">
        <v>0.4210526315789474</v>
      </c>
      <c r="Z179" s="3">
        <v>0</v>
      </c>
      <c r="AA179" s="146">
        <v>0</v>
      </c>
    </row>
    <row r="180" spans="1:27" ht="15" customHeight="1">
      <c r="A180" s="336"/>
      <c r="B180" s="262" t="s">
        <v>6</v>
      </c>
      <c r="C180" s="123">
        <v>23</v>
      </c>
      <c r="D180" s="10">
        <v>19</v>
      </c>
      <c r="E180" s="9">
        <v>0.826086956521739</v>
      </c>
      <c r="F180" s="10">
        <v>4</v>
      </c>
      <c r="G180" s="9">
        <v>0.17391304347826086</v>
      </c>
      <c r="H180" s="10">
        <v>4</v>
      </c>
      <c r="I180" s="17">
        <v>0.17391304347826086</v>
      </c>
      <c r="J180" s="13">
        <v>23</v>
      </c>
      <c r="K180" s="3">
        <v>18</v>
      </c>
      <c r="L180" s="11">
        <v>0.782608695652174</v>
      </c>
      <c r="M180" s="3">
        <f t="shared" si="12"/>
        <v>1</v>
      </c>
      <c r="N180" s="11">
        <f t="shared" si="9"/>
        <v>0.05263157894736842</v>
      </c>
      <c r="O180" s="3">
        <v>5</v>
      </c>
      <c r="P180" s="11">
        <v>0.21739130434782608</v>
      </c>
      <c r="Q180" s="3">
        <v>0</v>
      </c>
      <c r="R180" s="14">
        <v>0</v>
      </c>
      <c r="S180" s="15">
        <v>23</v>
      </c>
      <c r="T180" s="3">
        <v>17</v>
      </c>
      <c r="U180" s="12">
        <v>0.7391304347826088</v>
      </c>
      <c r="V180" s="3">
        <f t="shared" si="10"/>
        <v>1</v>
      </c>
      <c r="W180" s="12">
        <f t="shared" si="11"/>
        <v>0.05555555555555555</v>
      </c>
      <c r="X180" s="3">
        <v>6</v>
      </c>
      <c r="Y180" s="12">
        <v>0.2608695652173913</v>
      </c>
      <c r="Z180" s="3">
        <v>0</v>
      </c>
      <c r="AA180" s="146">
        <v>0</v>
      </c>
    </row>
    <row r="181" spans="1:27" ht="15" customHeight="1">
      <c r="A181" s="336"/>
      <c r="B181" s="262" t="s">
        <v>7</v>
      </c>
      <c r="C181" s="123">
        <v>18</v>
      </c>
      <c r="D181" s="10">
        <v>13</v>
      </c>
      <c r="E181" s="9">
        <v>0.7222222222222223</v>
      </c>
      <c r="F181" s="10">
        <v>5</v>
      </c>
      <c r="G181" s="9">
        <v>0.2777777777777778</v>
      </c>
      <c r="H181" s="10">
        <v>5</v>
      </c>
      <c r="I181" s="17">
        <v>0.2777777777777778</v>
      </c>
      <c r="J181" s="13">
        <v>18</v>
      </c>
      <c r="K181" s="3">
        <v>13</v>
      </c>
      <c r="L181" s="11">
        <v>0.7222222222222223</v>
      </c>
      <c r="M181" s="3">
        <f t="shared" si="12"/>
        <v>0</v>
      </c>
      <c r="N181" s="11">
        <f t="shared" si="9"/>
        <v>0</v>
      </c>
      <c r="O181" s="3">
        <v>5</v>
      </c>
      <c r="P181" s="11">
        <v>0.2777777777777778</v>
      </c>
      <c r="Q181" s="3">
        <v>0</v>
      </c>
      <c r="R181" s="14">
        <v>0</v>
      </c>
      <c r="S181" s="15">
        <v>18</v>
      </c>
      <c r="T181" s="3">
        <v>13</v>
      </c>
      <c r="U181" s="12">
        <v>0.7222222222222223</v>
      </c>
      <c r="V181" s="3">
        <f t="shared" si="10"/>
        <v>0</v>
      </c>
      <c r="W181" s="12">
        <f t="shared" si="11"/>
        <v>0</v>
      </c>
      <c r="X181" s="3">
        <v>5</v>
      </c>
      <c r="Y181" s="12">
        <v>0.2777777777777778</v>
      </c>
      <c r="Z181" s="3">
        <v>0</v>
      </c>
      <c r="AA181" s="146">
        <v>0</v>
      </c>
    </row>
    <row r="182" spans="1:27" ht="15" customHeight="1">
      <c r="A182" s="336"/>
      <c r="B182" s="263">
        <v>2007</v>
      </c>
      <c r="C182" s="123">
        <v>20</v>
      </c>
      <c r="D182" s="10">
        <v>16</v>
      </c>
      <c r="E182" s="9">
        <v>0.8</v>
      </c>
      <c r="F182" s="10">
        <v>4</v>
      </c>
      <c r="G182" s="9">
        <v>0.2</v>
      </c>
      <c r="H182" s="10">
        <v>4</v>
      </c>
      <c r="I182" s="17">
        <v>0.2</v>
      </c>
      <c r="J182" s="13">
        <v>20</v>
      </c>
      <c r="K182" s="3">
        <v>13</v>
      </c>
      <c r="L182" s="11">
        <v>0.65</v>
      </c>
      <c r="M182" s="3">
        <f t="shared" si="12"/>
        <v>3</v>
      </c>
      <c r="N182" s="11">
        <f t="shared" si="9"/>
        <v>0.1875</v>
      </c>
      <c r="O182" s="3">
        <v>7</v>
      </c>
      <c r="P182" s="11">
        <v>0.35</v>
      </c>
      <c r="Q182" s="3">
        <v>0</v>
      </c>
      <c r="R182" s="14">
        <v>0</v>
      </c>
      <c r="S182" s="15">
        <v>20</v>
      </c>
      <c r="T182" s="3">
        <v>12</v>
      </c>
      <c r="U182" s="12">
        <v>0.6</v>
      </c>
      <c r="V182" s="3">
        <f t="shared" si="10"/>
        <v>1</v>
      </c>
      <c r="W182" s="12">
        <f t="shared" si="11"/>
        <v>0.07692307692307693</v>
      </c>
      <c r="X182" s="3">
        <v>8</v>
      </c>
      <c r="Y182" s="12">
        <v>0.4</v>
      </c>
      <c r="Z182" s="3">
        <v>0</v>
      </c>
      <c r="AA182" s="146">
        <v>0</v>
      </c>
    </row>
    <row r="183" spans="1:27" ht="15" customHeight="1">
      <c r="A183" s="336"/>
      <c r="B183" s="263">
        <v>2008</v>
      </c>
      <c r="C183" s="123">
        <v>37</v>
      </c>
      <c r="D183" s="10">
        <v>30</v>
      </c>
      <c r="E183" s="9">
        <v>0.8108108108108109</v>
      </c>
      <c r="F183" s="10">
        <v>7</v>
      </c>
      <c r="G183" s="9">
        <v>0.1891891891891892</v>
      </c>
      <c r="H183" s="10">
        <v>7</v>
      </c>
      <c r="I183" s="17">
        <v>0.1891891891891892</v>
      </c>
      <c r="J183" s="13">
        <v>37</v>
      </c>
      <c r="K183" s="3">
        <v>24</v>
      </c>
      <c r="L183" s="11">
        <v>0.6486486486486487</v>
      </c>
      <c r="M183" s="3">
        <f t="shared" si="12"/>
        <v>6</v>
      </c>
      <c r="N183" s="11">
        <f t="shared" si="9"/>
        <v>0.2</v>
      </c>
      <c r="O183" s="3">
        <v>13</v>
      </c>
      <c r="P183" s="11">
        <v>0.35135135135135137</v>
      </c>
      <c r="Q183" s="3">
        <v>0</v>
      </c>
      <c r="R183" s="14">
        <v>0</v>
      </c>
      <c r="S183" s="15">
        <v>37</v>
      </c>
      <c r="T183" s="3">
        <v>22</v>
      </c>
      <c r="U183" s="12">
        <v>0.5945945945945946</v>
      </c>
      <c r="V183" s="3">
        <f t="shared" si="10"/>
        <v>2</v>
      </c>
      <c r="W183" s="12">
        <f t="shared" si="11"/>
        <v>0.08333333333333333</v>
      </c>
      <c r="X183" s="3">
        <v>15</v>
      </c>
      <c r="Y183" s="12">
        <v>0.40540540540540543</v>
      </c>
      <c r="Z183" s="3">
        <v>0</v>
      </c>
      <c r="AA183" s="146">
        <v>0</v>
      </c>
    </row>
    <row r="184" spans="1:27" ht="15" customHeight="1">
      <c r="A184" s="336"/>
      <c r="B184" s="263">
        <v>2009</v>
      </c>
      <c r="C184" s="123">
        <v>31</v>
      </c>
      <c r="D184" s="10">
        <v>23</v>
      </c>
      <c r="E184" s="9">
        <v>0.7419354838709676</v>
      </c>
      <c r="F184" s="10">
        <v>8</v>
      </c>
      <c r="G184" s="9">
        <v>0.25806451612903225</v>
      </c>
      <c r="H184" s="10">
        <v>8</v>
      </c>
      <c r="I184" s="17">
        <v>0.25806451612903225</v>
      </c>
      <c r="J184" s="13">
        <v>31</v>
      </c>
      <c r="K184" s="3">
        <v>17</v>
      </c>
      <c r="L184" s="11">
        <v>0.5483870967741935</v>
      </c>
      <c r="M184" s="3">
        <f t="shared" si="12"/>
        <v>6</v>
      </c>
      <c r="N184" s="11">
        <f t="shared" si="9"/>
        <v>0.2608695652173913</v>
      </c>
      <c r="O184" s="3">
        <v>14</v>
      </c>
      <c r="P184" s="11">
        <v>0.4516129032258064</v>
      </c>
      <c r="Q184" s="3">
        <v>0</v>
      </c>
      <c r="R184" s="14">
        <v>0</v>
      </c>
      <c r="S184" s="15">
        <v>31</v>
      </c>
      <c r="T184" s="3">
        <v>14</v>
      </c>
      <c r="U184" s="12">
        <v>0.4516129032258064</v>
      </c>
      <c r="V184" s="3">
        <f t="shared" si="10"/>
        <v>3</v>
      </c>
      <c r="W184" s="12">
        <f t="shared" si="11"/>
        <v>0.17647058823529413</v>
      </c>
      <c r="X184" s="3">
        <v>17</v>
      </c>
      <c r="Y184" s="12">
        <v>0.5483870967741935</v>
      </c>
      <c r="Z184" s="3">
        <v>0</v>
      </c>
      <c r="AA184" s="146">
        <v>0</v>
      </c>
    </row>
    <row r="185" spans="1:27" ht="15" customHeight="1">
      <c r="A185" s="336"/>
      <c r="B185" s="263">
        <v>2010</v>
      </c>
      <c r="C185" s="123">
        <v>23</v>
      </c>
      <c r="D185" s="10">
        <v>15</v>
      </c>
      <c r="E185" s="9">
        <v>0.6521739130434783</v>
      </c>
      <c r="F185" s="10">
        <v>8</v>
      </c>
      <c r="G185" s="9">
        <v>0.34782608695652173</v>
      </c>
      <c r="H185" s="10">
        <v>8</v>
      </c>
      <c r="I185" s="17">
        <v>0.34782608695652173</v>
      </c>
      <c r="J185" s="13">
        <v>23</v>
      </c>
      <c r="K185" s="3">
        <v>14</v>
      </c>
      <c r="L185" s="11">
        <v>0.6086956521739131</v>
      </c>
      <c r="M185" s="3">
        <f t="shared" si="12"/>
        <v>1</v>
      </c>
      <c r="N185" s="11">
        <f t="shared" si="9"/>
        <v>0.06666666666666667</v>
      </c>
      <c r="O185" s="3">
        <v>9</v>
      </c>
      <c r="P185" s="11">
        <v>0.391304347826087</v>
      </c>
      <c r="Q185" s="3">
        <v>0</v>
      </c>
      <c r="R185" s="14">
        <v>0</v>
      </c>
      <c r="S185" s="15">
        <v>23</v>
      </c>
      <c r="T185" s="3">
        <v>10</v>
      </c>
      <c r="U185" s="12">
        <v>0.43478260869565216</v>
      </c>
      <c r="V185" s="3">
        <f t="shared" si="10"/>
        <v>4</v>
      </c>
      <c r="W185" s="12">
        <f t="shared" si="11"/>
        <v>0.2857142857142857</v>
      </c>
      <c r="X185" s="3">
        <v>13</v>
      </c>
      <c r="Y185" s="12">
        <v>0.5652173913043478</v>
      </c>
      <c r="Z185" s="3">
        <v>0</v>
      </c>
      <c r="AA185" s="146">
        <v>0</v>
      </c>
    </row>
    <row r="186" spans="1:27" ht="15" customHeight="1">
      <c r="A186" s="336"/>
      <c r="B186" s="263">
        <v>2011</v>
      </c>
      <c r="C186" s="123">
        <v>22</v>
      </c>
      <c r="D186" s="10">
        <v>16</v>
      </c>
      <c r="E186" s="9">
        <v>0.7272727272727273</v>
      </c>
      <c r="F186" s="10">
        <v>6</v>
      </c>
      <c r="G186" s="9">
        <v>0.2727272727272727</v>
      </c>
      <c r="H186" s="10">
        <v>6</v>
      </c>
      <c r="I186" s="17">
        <v>0.2727272727272727</v>
      </c>
      <c r="J186" s="13">
        <v>22</v>
      </c>
      <c r="K186" s="3">
        <v>16</v>
      </c>
      <c r="L186" s="11">
        <v>0.7272727272727273</v>
      </c>
      <c r="M186" s="3">
        <f t="shared" si="12"/>
        <v>0</v>
      </c>
      <c r="N186" s="11">
        <f t="shared" si="9"/>
        <v>0</v>
      </c>
      <c r="O186" s="3">
        <v>6</v>
      </c>
      <c r="P186" s="11">
        <v>0.2727272727272727</v>
      </c>
      <c r="Q186" s="3">
        <v>0</v>
      </c>
      <c r="R186" s="14">
        <v>0</v>
      </c>
      <c r="S186" s="15">
        <v>22</v>
      </c>
      <c r="T186" s="3">
        <v>16</v>
      </c>
      <c r="U186" s="12">
        <v>0.727</v>
      </c>
      <c r="V186" s="3">
        <f t="shared" si="10"/>
        <v>0</v>
      </c>
      <c r="W186" s="12">
        <f t="shared" si="11"/>
        <v>0</v>
      </c>
      <c r="X186" s="3">
        <v>6</v>
      </c>
      <c r="Y186" s="12">
        <v>0.273</v>
      </c>
      <c r="Z186" s="3">
        <v>0</v>
      </c>
      <c r="AA186" s="146">
        <v>0</v>
      </c>
    </row>
    <row r="187" spans="1:27" ht="15" customHeight="1">
      <c r="A187" s="336"/>
      <c r="B187" s="270">
        <v>2012</v>
      </c>
      <c r="C187" s="126">
        <v>15</v>
      </c>
      <c r="D187" s="88">
        <v>14</v>
      </c>
      <c r="E187" s="89">
        <v>0.9333333333333332</v>
      </c>
      <c r="F187" s="88">
        <v>1</v>
      </c>
      <c r="G187" s="89">
        <v>0.06666666666666667</v>
      </c>
      <c r="H187" s="88">
        <v>1</v>
      </c>
      <c r="I187" s="97">
        <v>0.06666666666666667</v>
      </c>
      <c r="J187" s="90">
        <v>15</v>
      </c>
      <c r="K187" s="91">
        <v>11</v>
      </c>
      <c r="L187" s="92">
        <v>0.733</v>
      </c>
      <c r="M187" s="3">
        <f t="shared" si="12"/>
        <v>3</v>
      </c>
      <c r="N187" s="92">
        <f aca="true" t="shared" si="13" ref="N187:N272">M187/D187</f>
        <v>0.21428571428571427</v>
      </c>
      <c r="O187" s="91">
        <v>4</v>
      </c>
      <c r="P187" s="92">
        <v>0.267</v>
      </c>
      <c r="Q187" s="91">
        <v>0</v>
      </c>
      <c r="R187" s="93">
        <v>0</v>
      </c>
      <c r="S187" s="94">
        <v>15</v>
      </c>
      <c r="T187" s="91"/>
      <c r="U187" s="95"/>
      <c r="V187" s="91"/>
      <c r="W187" s="95"/>
      <c r="X187" s="91"/>
      <c r="Y187" s="95"/>
      <c r="Z187" s="91">
        <v>15</v>
      </c>
      <c r="AA187" s="147">
        <v>1</v>
      </c>
    </row>
    <row r="188" spans="1:27" ht="15" customHeight="1" thickBot="1">
      <c r="A188" s="336"/>
      <c r="B188" s="264">
        <v>2013</v>
      </c>
      <c r="C188" s="133">
        <v>10</v>
      </c>
      <c r="D188" s="35">
        <v>9</v>
      </c>
      <c r="E188" s="36">
        <v>0.9</v>
      </c>
      <c r="F188" s="35"/>
      <c r="G188" s="36"/>
      <c r="H188" s="35"/>
      <c r="I188" s="61"/>
      <c r="J188" s="37"/>
      <c r="K188" s="38"/>
      <c r="L188" s="39"/>
      <c r="M188" s="38"/>
      <c r="N188" s="39"/>
      <c r="O188" s="38"/>
      <c r="P188" s="39"/>
      <c r="Q188" s="38"/>
      <c r="R188" s="40"/>
      <c r="S188" s="41"/>
      <c r="T188" s="38"/>
      <c r="U188" s="42"/>
      <c r="V188" s="38"/>
      <c r="W188" s="42"/>
      <c r="X188" s="38"/>
      <c r="Y188" s="42"/>
      <c r="Z188" s="38"/>
      <c r="AA188" s="145"/>
    </row>
    <row r="189" spans="1:27" ht="15" customHeight="1" thickBot="1" thickTop="1">
      <c r="A189" s="373" t="s">
        <v>77</v>
      </c>
      <c r="B189" s="374"/>
      <c r="C189" s="98"/>
      <c r="D189" s="99"/>
      <c r="E189" s="100">
        <f>AVERAGE(E175:E188)</f>
        <v>0.8019344060397515</v>
      </c>
      <c r="F189" s="99"/>
      <c r="G189" s="100">
        <f>AVERAGE(G175:G187)</f>
        <v>0.20560910118795986</v>
      </c>
      <c r="H189" s="99"/>
      <c r="I189" s="101">
        <f>AVERAGE(I175:I187)</f>
        <v>0.20560910118795986</v>
      </c>
      <c r="J189" s="102"/>
      <c r="K189" s="103"/>
      <c r="L189" s="136">
        <f>AVERAGE(L175:L187)</f>
        <v>0.6836310559688321</v>
      </c>
      <c r="M189" s="99"/>
      <c r="N189" s="136">
        <f>AVERAGE(N175:N187)</f>
        <v>0.136120606644062</v>
      </c>
      <c r="O189" s="99"/>
      <c r="P189" s="136">
        <f>AVERAGE(P175:P187)</f>
        <v>0.31636894403116805</v>
      </c>
      <c r="Q189" s="99"/>
      <c r="R189" s="104"/>
      <c r="S189" s="105"/>
      <c r="T189" s="99"/>
      <c r="U189" s="136">
        <f>AVERAGE(U175:U186)</f>
        <v>0.6181620633113417</v>
      </c>
      <c r="V189" s="99"/>
      <c r="W189" s="136">
        <f>AVERAGE(W175:W186)</f>
        <v>0.0924364436179852</v>
      </c>
      <c r="X189" s="99"/>
      <c r="Y189" s="136">
        <f>AVERAGE(Y175:Y186)</f>
        <v>0.38183793668865834</v>
      </c>
      <c r="Z189" s="99"/>
      <c r="AA189" s="152"/>
    </row>
    <row r="190" spans="1:27" ht="15" customHeight="1" thickBot="1" thickTop="1">
      <c r="A190" s="375" t="s">
        <v>71</v>
      </c>
      <c r="B190" s="295"/>
      <c r="C190" s="80"/>
      <c r="D190" s="74"/>
      <c r="E190" s="167">
        <f>_xlfn.STDEV.P(E175:I188)</f>
        <v>3.034561258423651</v>
      </c>
      <c r="F190" s="74"/>
      <c r="G190" s="75">
        <f>_xlfn.STDEV.P(G175:G187)</f>
        <v>0.07341725647868715</v>
      </c>
      <c r="H190" s="74"/>
      <c r="I190" s="76">
        <f>_xlfn.STDEV.P(I175:I187)</f>
        <v>0.07341725647868715</v>
      </c>
      <c r="J190" s="73"/>
      <c r="K190" s="74"/>
      <c r="L190" s="75">
        <f>_xlfn.STDEV.P(L175:L187)</f>
        <v>0.08184637609081975</v>
      </c>
      <c r="M190" s="74"/>
      <c r="N190" s="75">
        <f>_xlfn.STDEV.P(N175:N187)</f>
        <v>0.0987591123928624</v>
      </c>
      <c r="O190" s="74"/>
      <c r="P190" s="75">
        <f>_xlfn.STDEV.P(P175:P187)</f>
        <v>0.08184637609082027</v>
      </c>
      <c r="Q190" s="74"/>
      <c r="R190" s="77"/>
      <c r="S190" s="78"/>
      <c r="T190" s="74"/>
      <c r="U190" s="75">
        <f>_xlfn.STDEV.P(U175:U186)</f>
        <v>0.09952918487171114</v>
      </c>
      <c r="V190" s="74"/>
      <c r="W190" s="75">
        <f>_xlfn.STDEV.P(W175:W186)</f>
        <v>0.07905020564318789</v>
      </c>
      <c r="X190" s="74"/>
      <c r="Y190" s="75">
        <f>_xlfn.STDEV.P(Y175:Y186)</f>
        <v>0.09952918487171188</v>
      </c>
      <c r="Z190" s="74"/>
      <c r="AA190" s="149"/>
    </row>
    <row r="191" spans="1:27" ht="15" customHeight="1" thickBot="1" thickTop="1">
      <c r="A191" s="372" t="s">
        <v>75</v>
      </c>
      <c r="B191" s="297"/>
      <c r="C191" s="60"/>
      <c r="D191" s="44"/>
      <c r="E191" s="81">
        <f>(E188-E175)/($B$18-$B$5)</f>
        <v>0.003041144901610013</v>
      </c>
      <c r="F191" s="44"/>
      <c r="G191" s="81">
        <f>SLOPE(G175:G187,$B$175:$B$187)</f>
        <v>-0.009322595577855045</v>
      </c>
      <c r="H191" s="44"/>
      <c r="I191" s="82">
        <f>SLOPE(I175:I187,$B$175:$B$187)</f>
        <v>-0.009322595577855045</v>
      </c>
      <c r="J191" s="70"/>
      <c r="K191" s="69"/>
      <c r="L191" s="81">
        <f>(L187-L175)/($B$17-$B$5)</f>
        <v>0.00681976744186046</v>
      </c>
      <c r="M191" s="69"/>
      <c r="N191" s="81">
        <f>(N187-N175)/($B$17-$B$5)</f>
        <v>-0.0024131274131274152</v>
      </c>
      <c r="O191" s="69"/>
      <c r="P191" s="81">
        <f>(P187-P175)/($B$17-$B$5)</f>
        <v>-0.00681976744186046</v>
      </c>
      <c r="Q191" s="69"/>
      <c r="R191" s="71"/>
      <c r="S191" s="72"/>
      <c r="T191" s="69"/>
      <c r="U191" s="81">
        <f>(U186-U175)/($B$16-$B$5)</f>
        <v>0.011122621564482032</v>
      </c>
      <c r="V191" s="69"/>
      <c r="W191" s="81">
        <f>(W186-W175)/($B$16-$B$5)</f>
        <v>-0.006493506493506493</v>
      </c>
      <c r="X191" s="69"/>
      <c r="Y191" s="81">
        <f>(Y186-Y175)/($B$16-$B$5)</f>
        <v>-0.011122621564482026</v>
      </c>
      <c r="Z191" s="69"/>
      <c r="AA191" s="153"/>
    </row>
    <row r="192" spans="1:27" ht="15" customHeight="1" thickTop="1">
      <c r="A192" s="346" t="s">
        <v>74</v>
      </c>
      <c r="B192" s="262" t="s">
        <v>1</v>
      </c>
      <c r="C192" s="123">
        <v>14</v>
      </c>
      <c r="D192" s="10">
        <v>11</v>
      </c>
      <c r="E192" s="28">
        <v>0.785714285714286</v>
      </c>
      <c r="F192" s="10">
        <v>3</v>
      </c>
      <c r="G192" s="9">
        <v>0.21428571428571427</v>
      </c>
      <c r="H192" s="10">
        <v>3</v>
      </c>
      <c r="I192" s="17">
        <v>0.21428571428571427</v>
      </c>
      <c r="J192" s="13">
        <v>14</v>
      </c>
      <c r="K192" s="3">
        <v>11</v>
      </c>
      <c r="L192" s="11">
        <v>0.7857142857142857</v>
      </c>
      <c r="M192" s="3">
        <f t="shared" si="12"/>
        <v>0</v>
      </c>
      <c r="N192" s="11">
        <f t="shared" si="13"/>
        <v>0</v>
      </c>
      <c r="O192" s="3">
        <v>3</v>
      </c>
      <c r="P192" s="11">
        <v>0.21428571428571427</v>
      </c>
      <c r="Q192" s="3">
        <v>0</v>
      </c>
      <c r="R192" s="14">
        <v>0</v>
      </c>
      <c r="S192" s="15">
        <v>14</v>
      </c>
      <c r="T192" s="3">
        <v>6</v>
      </c>
      <c r="U192" s="12">
        <v>0.42857142857142855</v>
      </c>
      <c r="V192" s="3">
        <f aca="true" t="shared" si="14" ref="V192:V272">K192-T192</f>
        <v>5</v>
      </c>
      <c r="W192" s="12">
        <f aca="true" t="shared" si="15" ref="W192:W272">V192/K192</f>
        <v>0.45454545454545453</v>
      </c>
      <c r="X192" s="3">
        <v>8</v>
      </c>
      <c r="Y192" s="12">
        <v>0.5714285714285715</v>
      </c>
      <c r="Z192" s="3">
        <v>0</v>
      </c>
      <c r="AA192" s="146">
        <v>0</v>
      </c>
    </row>
    <row r="193" spans="1:27" ht="15" customHeight="1">
      <c r="A193" s="336"/>
      <c r="B193" s="262" t="s">
        <v>2</v>
      </c>
      <c r="C193" s="123">
        <v>13</v>
      </c>
      <c r="D193" s="10">
        <v>10</v>
      </c>
      <c r="E193" s="9">
        <v>0.7692307692307692</v>
      </c>
      <c r="F193" s="10">
        <v>3</v>
      </c>
      <c r="G193" s="9">
        <v>0.23076923076923075</v>
      </c>
      <c r="H193" s="10">
        <v>3</v>
      </c>
      <c r="I193" s="17">
        <v>0.23076923076923075</v>
      </c>
      <c r="J193" s="13">
        <v>13</v>
      </c>
      <c r="K193" s="3">
        <v>9</v>
      </c>
      <c r="L193" s="11">
        <v>0.6923076923076923</v>
      </c>
      <c r="M193" s="3">
        <f t="shared" si="12"/>
        <v>1</v>
      </c>
      <c r="N193" s="11">
        <f t="shared" si="13"/>
        <v>0.1</v>
      </c>
      <c r="O193" s="3">
        <v>4</v>
      </c>
      <c r="P193" s="11">
        <v>0.3076923076923077</v>
      </c>
      <c r="Q193" s="3">
        <v>0</v>
      </c>
      <c r="R193" s="14">
        <v>0</v>
      </c>
      <c r="S193" s="15">
        <v>13</v>
      </c>
      <c r="T193" s="3">
        <v>7</v>
      </c>
      <c r="U193" s="12">
        <v>0.5384615384615384</v>
      </c>
      <c r="V193" s="3">
        <f t="shared" si="14"/>
        <v>2</v>
      </c>
      <c r="W193" s="12">
        <f t="shared" si="15"/>
        <v>0.2222222222222222</v>
      </c>
      <c r="X193" s="3">
        <v>6</v>
      </c>
      <c r="Y193" s="12">
        <v>0.4615384615384615</v>
      </c>
      <c r="Z193" s="3">
        <v>0</v>
      </c>
      <c r="AA193" s="146">
        <v>0</v>
      </c>
    </row>
    <row r="194" spans="1:27" ht="15" customHeight="1">
      <c r="A194" s="336"/>
      <c r="B194" s="263" t="s">
        <v>3</v>
      </c>
      <c r="C194" s="123">
        <v>25</v>
      </c>
      <c r="D194" s="10">
        <v>21</v>
      </c>
      <c r="E194" s="9">
        <v>0.84</v>
      </c>
      <c r="F194" s="10">
        <v>4</v>
      </c>
      <c r="G194" s="9">
        <v>0.16</v>
      </c>
      <c r="H194" s="10">
        <v>4</v>
      </c>
      <c r="I194" s="17">
        <v>0.16</v>
      </c>
      <c r="J194" s="13">
        <v>25</v>
      </c>
      <c r="K194" s="3">
        <v>14</v>
      </c>
      <c r="L194" s="11">
        <v>0.56</v>
      </c>
      <c r="M194" s="3">
        <f t="shared" si="12"/>
        <v>7</v>
      </c>
      <c r="N194" s="11">
        <f t="shared" si="13"/>
        <v>0.3333333333333333</v>
      </c>
      <c r="O194" s="3">
        <v>11</v>
      </c>
      <c r="P194" s="11">
        <v>0.44</v>
      </c>
      <c r="Q194" s="3">
        <v>0</v>
      </c>
      <c r="R194" s="14">
        <v>0</v>
      </c>
      <c r="S194" s="15">
        <v>25</v>
      </c>
      <c r="T194" s="3">
        <v>14</v>
      </c>
      <c r="U194" s="12">
        <v>0.56</v>
      </c>
      <c r="V194" s="3">
        <f t="shared" si="14"/>
        <v>0</v>
      </c>
      <c r="W194" s="12">
        <f t="shared" si="15"/>
        <v>0</v>
      </c>
      <c r="X194" s="3">
        <v>11</v>
      </c>
      <c r="Y194" s="12">
        <v>0.44</v>
      </c>
      <c r="Z194" s="3">
        <v>0</v>
      </c>
      <c r="AA194" s="146">
        <v>0</v>
      </c>
    </row>
    <row r="195" spans="1:27" ht="15" customHeight="1">
      <c r="A195" s="336"/>
      <c r="B195" s="263" t="s">
        <v>4</v>
      </c>
      <c r="C195" s="123">
        <v>23</v>
      </c>
      <c r="D195" s="10">
        <v>16</v>
      </c>
      <c r="E195" s="9">
        <v>0.6956521739130435</v>
      </c>
      <c r="F195" s="10">
        <v>7</v>
      </c>
      <c r="G195" s="9">
        <v>0.30434782608695654</v>
      </c>
      <c r="H195" s="10">
        <v>7</v>
      </c>
      <c r="I195" s="17">
        <v>0.30434782608695654</v>
      </c>
      <c r="J195" s="13">
        <v>23</v>
      </c>
      <c r="K195" s="3">
        <v>13</v>
      </c>
      <c r="L195" s="11">
        <v>0.5652173913043478</v>
      </c>
      <c r="M195" s="3">
        <f t="shared" si="12"/>
        <v>3</v>
      </c>
      <c r="N195" s="11">
        <f t="shared" si="13"/>
        <v>0.1875</v>
      </c>
      <c r="O195" s="3">
        <v>10</v>
      </c>
      <c r="P195" s="11">
        <v>0.43478260869565216</v>
      </c>
      <c r="Q195" s="3">
        <v>0</v>
      </c>
      <c r="R195" s="14">
        <v>0</v>
      </c>
      <c r="S195" s="15">
        <v>23</v>
      </c>
      <c r="T195" s="3">
        <v>12</v>
      </c>
      <c r="U195" s="12">
        <v>0.5217391304347826</v>
      </c>
      <c r="V195" s="3">
        <f t="shared" si="14"/>
        <v>1</v>
      </c>
      <c r="W195" s="12">
        <f t="shared" si="15"/>
        <v>0.07692307692307693</v>
      </c>
      <c r="X195" s="3">
        <v>11</v>
      </c>
      <c r="Y195" s="12">
        <v>0.4782608695652174</v>
      </c>
      <c r="Z195" s="3">
        <v>0</v>
      </c>
      <c r="AA195" s="146">
        <v>0</v>
      </c>
    </row>
    <row r="196" spans="1:27" ht="15" customHeight="1">
      <c r="A196" s="336"/>
      <c r="B196" s="263" t="s">
        <v>5</v>
      </c>
      <c r="C196" s="123">
        <v>17</v>
      </c>
      <c r="D196" s="10">
        <v>11</v>
      </c>
      <c r="E196" s="9">
        <v>0.6470588235294117</v>
      </c>
      <c r="F196" s="10">
        <v>6</v>
      </c>
      <c r="G196" s="9">
        <v>0.35294117647058826</v>
      </c>
      <c r="H196" s="10">
        <v>6</v>
      </c>
      <c r="I196" s="17">
        <v>0.35294117647058826</v>
      </c>
      <c r="J196" s="13">
        <v>17</v>
      </c>
      <c r="K196" s="3">
        <v>11</v>
      </c>
      <c r="L196" s="11">
        <v>0.6470588235294117</v>
      </c>
      <c r="M196" s="3">
        <f t="shared" si="12"/>
        <v>0</v>
      </c>
      <c r="N196" s="11">
        <f t="shared" si="13"/>
        <v>0</v>
      </c>
      <c r="O196" s="3">
        <v>6</v>
      </c>
      <c r="P196" s="11">
        <v>0.35294117647058826</v>
      </c>
      <c r="Q196" s="3">
        <v>0</v>
      </c>
      <c r="R196" s="14">
        <v>0</v>
      </c>
      <c r="S196" s="15">
        <v>17</v>
      </c>
      <c r="T196" s="3">
        <v>11</v>
      </c>
      <c r="U196" s="12">
        <v>0.6470588235294117</v>
      </c>
      <c r="V196" s="3">
        <f t="shared" si="14"/>
        <v>0</v>
      </c>
      <c r="W196" s="12">
        <f t="shared" si="15"/>
        <v>0</v>
      </c>
      <c r="X196" s="3">
        <v>6</v>
      </c>
      <c r="Y196" s="12">
        <v>0.35294117647058826</v>
      </c>
      <c r="Z196" s="3">
        <v>0</v>
      </c>
      <c r="AA196" s="146">
        <v>0</v>
      </c>
    </row>
    <row r="197" spans="1:27" ht="15" customHeight="1">
      <c r="A197" s="336"/>
      <c r="B197" s="263" t="s">
        <v>6</v>
      </c>
      <c r="C197" s="123">
        <v>12</v>
      </c>
      <c r="D197" s="10">
        <v>7</v>
      </c>
      <c r="E197" s="9">
        <v>0.5833333333333334</v>
      </c>
      <c r="F197" s="10">
        <v>5</v>
      </c>
      <c r="G197" s="9">
        <v>0.41666666666666663</v>
      </c>
      <c r="H197" s="10">
        <v>5</v>
      </c>
      <c r="I197" s="17">
        <v>0.41666666666666663</v>
      </c>
      <c r="J197" s="13">
        <v>12</v>
      </c>
      <c r="K197" s="3">
        <v>7</v>
      </c>
      <c r="L197" s="11">
        <v>0.5833333333333334</v>
      </c>
      <c r="M197" s="3">
        <f t="shared" si="12"/>
        <v>0</v>
      </c>
      <c r="N197" s="11">
        <f t="shared" si="13"/>
        <v>0</v>
      </c>
      <c r="O197" s="3">
        <v>5</v>
      </c>
      <c r="P197" s="11">
        <v>0.41666666666666663</v>
      </c>
      <c r="Q197" s="3">
        <v>0</v>
      </c>
      <c r="R197" s="14">
        <v>0</v>
      </c>
      <c r="S197" s="15">
        <v>12</v>
      </c>
      <c r="T197" s="3">
        <v>6</v>
      </c>
      <c r="U197" s="12">
        <v>0.5</v>
      </c>
      <c r="V197" s="3">
        <f t="shared" si="14"/>
        <v>1</v>
      </c>
      <c r="W197" s="12">
        <f t="shared" si="15"/>
        <v>0.14285714285714285</v>
      </c>
      <c r="X197" s="3">
        <v>6</v>
      </c>
      <c r="Y197" s="12">
        <v>0.5</v>
      </c>
      <c r="Z197" s="3">
        <v>0</v>
      </c>
      <c r="AA197" s="146">
        <v>0</v>
      </c>
    </row>
    <row r="198" spans="1:27" ht="15" customHeight="1">
      <c r="A198" s="336"/>
      <c r="B198" s="263" t="s">
        <v>7</v>
      </c>
      <c r="C198" s="123">
        <v>3</v>
      </c>
      <c r="D198" s="10">
        <v>3</v>
      </c>
      <c r="E198" s="9">
        <v>1</v>
      </c>
      <c r="F198" s="10">
        <v>0</v>
      </c>
      <c r="G198" s="9">
        <v>0</v>
      </c>
      <c r="H198" s="10">
        <v>0</v>
      </c>
      <c r="I198" s="17">
        <v>0</v>
      </c>
      <c r="J198" s="13">
        <v>3</v>
      </c>
      <c r="K198" s="3">
        <v>2</v>
      </c>
      <c r="L198" s="11">
        <v>0.6666666666666667</v>
      </c>
      <c r="M198" s="3">
        <f t="shared" si="12"/>
        <v>1</v>
      </c>
      <c r="N198" s="11">
        <f t="shared" si="13"/>
        <v>0.3333333333333333</v>
      </c>
      <c r="O198" s="3">
        <v>1</v>
      </c>
      <c r="P198" s="11">
        <v>0.33333333333333337</v>
      </c>
      <c r="Q198" s="3">
        <v>0</v>
      </c>
      <c r="R198" s="14">
        <v>0</v>
      </c>
      <c r="S198" s="15">
        <v>3</v>
      </c>
      <c r="T198" s="3">
        <v>1</v>
      </c>
      <c r="U198" s="12">
        <v>0.33333333333333337</v>
      </c>
      <c r="V198" s="3">
        <f t="shared" si="14"/>
        <v>1</v>
      </c>
      <c r="W198" s="12">
        <f t="shared" si="15"/>
        <v>0.5</v>
      </c>
      <c r="X198" s="3">
        <v>2</v>
      </c>
      <c r="Y198" s="12">
        <v>0.6666666666666667</v>
      </c>
      <c r="Z198" s="3">
        <v>0</v>
      </c>
      <c r="AA198" s="146">
        <v>0</v>
      </c>
    </row>
    <row r="199" spans="1:27" ht="15" customHeight="1" thickBot="1">
      <c r="A199" s="337"/>
      <c r="B199" s="273">
        <v>2007</v>
      </c>
      <c r="C199" s="125">
        <v>12</v>
      </c>
      <c r="D199" s="51">
        <v>8</v>
      </c>
      <c r="E199" s="9">
        <v>0.6666666666666665</v>
      </c>
      <c r="F199" s="51">
        <v>4</v>
      </c>
      <c r="G199" s="52">
        <v>0.33333333333333326</v>
      </c>
      <c r="H199" s="51">
        <v>4</v>
      </c>
      <c r="I199" s="64">
        <v>0.33333333333333326</v>
      </c>
      <c r="J199" s="53">
        <v>12</v>
      </c>
      <c r="K199" s="54">
        <v>8</v>
      </c>
      <c r="L199" s="55">
        <v>0.6666666666666665</v>
      </c>
      <c r="M199" s="54">
        <f t="shared" si="12"/>
        <v>0</v>
      </c>
      <c r="N199" s="55">
        <f t="shared" si="13"/>
        <v>0</v>
      </c>
      <c r="O199" s="54">
        <v>4</v>
      </c>
      <c r="P199" s="55">
        <v>0.33333333333333326</v>
      </c>
      <c r="Q199" s="54">
        <v>0</v>
      </c>
      <c r="R199" s="56">
        <v>0</v>
      </c>
      <c r="S199" s="57">
        <v>12</v>
      </c>
      <c r="T199" s="54">
        <v>7</v>
      </c>
      <c r="U199" s="58">
        <v>0.5833333333333334</v>
      </c>
      <c r="V199" s="54">
        <f t="shared" si="14"/>
        <v>1</v>
      </c>
      <c r="W199" s="58">
        <f t="shared" si="15"/>
        <v>0.125</v>
      </c>
      <c r="X199" s="54">
        <v>5</v>
      </c>
      <c r="Y199" s="58">
        <v>0.41666666666666674</v>
      </c>
      <c r="Z199" s="54">
        <v>0</v>
      </c>
      <c r="AA199" s="155">
        <v>0</v>
      </c>
    </row>
    <row r="200" spans="1:27" ht="15" customHeight="1" thickBot="1">
      <c r="A200" s="156" t="s">
        <v>84</v>
      </c>
      <c r="B200" s="282"/>
      <c r="C200" s="98"/>
      <c r="D200" s="99"/>
      <c r="E200" s="100">
        <f>AVERAGE(E192:E199)</f>
        <v>0.7484570065484388</v>
      </c>
      <c r="F200" s="99"/>
      <c r="G200" s="100">
        <f>AVERAGE(G186:G199)</f>
        <v>0.2016493576227093</v>
      </c>
      <c r="H200" s="99"/>
      <c r="I200" s="101">
        <f>AVERAGE(I186:I199)</f>
        <v>0.2016493576227093</v>
      </c>
      <c r="J200" s="102"/>
      <c r="K200" s="103"/>
      <c r="L200" s="100">
        <f>AVERAGE(L186:L198)</f>
        <v>0.5610723433024981</v>
      </c>
      <c r="M200" s="99"/>
      <c r="N200" s="100">
        <f>AVERAGE(N186:N199)</f>
        <v>0.10776299789047522</v>
      </c>
      <c r="O200" s="99"/>
      <c r="P200" s="100">
        <f>AVERAGE(P186:P198)</f>
        <v>0.2859020527126386</v>
      </c>
      <c r="Q200" s="99"/>
      <c r="R200" s="104"/>
      <c r="S200" s="105"/>
      <c r="T200" s="99"/>
      <c r="U200" s="100">
        <f>AVERAGE(U186:U197)</f>
        <v>0.4651644790744697</v>
      </c>
      <c r="V200" s="99"/>
      <c r="W200" s="100">
        <f>AVERAGE(W186:W199)</f>
        <v>0.14054508660963025</v>
      </c>
      <c r="X200" s="99"/>
      <c r="Y200" s="100">
        <f>AVERAGE(Y186:Y197)</f>
        <v>0.3547413578998727</v>
      </c>
      <c r="Z200" s="99"/>
      <c r="AA200" s="152"/>
    </row>
    <row r="201" spans="1:27" ht="15" customHeight="1" thickBot="1" thickTop="1">
      <c r="A201" s="157" t="s">
        <v>71</v>
      </c>
      <c r="B201" s="283"/>
      <c r="C201" s="80"/>
      <c r="D201" s="74"/>
      <c r="E201" s="167">
        <f>_xlfn.STDEV.P(E192:E199)</f>
        <v>0.12272890872503552</v>
      </c>
      <c r="F201" s="74"/>
      <c r="G201" s="75">
        <f>_xlfn.STDEV.P(G186:G199)</f>
        <v>0.1314577418816236</v>
      </c>
      <c r="H201" s="74"/>
      <c r="I201" s="76">
        <f>_xlfn.STDEV.P(I186:I199)</f>
        <v>0.1314577418816236</v>
      </c>
      <c r="J201" s="73"/>
      <c r="K201" s="74"/>
      <c r="L201" s="75">
        <f>_xlfn.STDEV.P(L186:L198)</f>
        <v>0.24079732286125174</v>
      </c>
      <c r="M201" s="74"/>
      <c r="N201" s="75">
        <f>_xlfn.STDEV.P(N186:N199)</f>
        <v>0.12109043546692158</v>
      </c>
      <c r="O201" s="74"/>
      <c r="P201" s="75">
        <f>_xlfn.STDEV.P(P186:P198)</f>
        <v>0.13042959283812466</v>
      </c>
      <c r="Q201" s="74"/>
      <c r="R201" s="77"/>
      <c r="S201" s="78"/>
      <c r="T201" s="74"/>
      <c r="U201" s="75">
        <f>_xlfn.STDEV.P(U186:U199)</f>
        <v>0.20743314089938214</v>
      </c>
      <c r="V201" s="74"/>
      <c r="W201" s="75">
        <f>_xlfn.STDEV.P(W186:W199)</f>
        <v>0.1647586997278614</v>
      </c>
      <c r="X201" s="74"/>
      <c r="Y201" s="75">
        <f>_xlfn.STDEV.P(Y186:Y197)</f>
        <v>0.17561149402297088</v>
      </c>
      <c r="Z201" s="74"/>
      <c r="AA201" s="149"/>
    </row>
    <row r="202" spans="1:27" ht="15" customHeight="1" thickTop="1">
      <c r="A202" s="376" t="s">
        <v>42</v>
      </c>
      <c r="B202" s="265" t="s">
        <v>1</v>
      </c>
      <c r="C202" s="124">
        <v>34</v>
      </c>
      <c r="D202" s="27">
        <v>26</v>
      </c>
      <c r="E202" s="28">
        <v>0.7647058823529411</v>
      </c>
      <c r="F202" s="27">
        <v>8</v>
      </c>
      <c r="G202" s="28">
        <v>0.23529411764705885</v>
      </c>
      <c r="H202" s="27">
        <v>8</v>
      </c>
      <c r="I202" s="63">
        <v>0.23529411764705885</v>
      </c>
      <c r="J202" s="29">
        <v>34</v>
      </c>
      <c r="K202" s="30">
        <v>20</v>
      </c>
      <c r="L202" s="31">
        <v>0.5882352941176471</v>
      </c>
      <c r="M202" s="30">
        <f t="shared" si="12"/>
        <v>6</v>
      </c>
      <c r="N202" s="31">
        <f t="shared" si="13"/>
        <v>0.23076923076923078</v>
      </c>
      <c r="O202" s="30">
        <v>14</v>
      </c>
      <c r="P202" s="31">
        <v>0.411764705882353</v>
      </c>
      <c r="Q202" s="30">
        <v>0</v>
      </c>
      <c r="R202" s="32">
        <v>0</v>
      </c>
      <c r="S202" s="33">
        <v>34</v>
      </c>
      <c r="T202" s="30">
        <v>16</v>
      </c>
      <c r="U202" s="34">
        <v>0.4705882352941177</v>
      </c>
      <c r="V202" s="30">
        <f t="shared" si="14"/>
        <v>4</v>
      </c>
      <c r="W202" s="34">
        <f t="shared" si="15"/>
        <v>0.2</v>
      </c>
      <c r="X202" s="30">
        <v>18</v>
      </c>
      <c r="Y202" s="34">
        <v>0.5294117647058824</v>
      </c>
      <c r="Z202" s="30">
        <v>0</v>
      </c>
      <c r="AA202" s="151">
        <v>0</v>
      </c>
    </row>
    <row r="203" spans="1:27" ht="15" customHeight="1">
      <c r="A203" s="336"/>
      <c r="B203" s="262" t="s">
        <v>2</v>
      </c>
      <c r="C203" s="123">
        <v>47</v>
      </c>
      <c r="D203" s="10">
        <v>35</v>
      </c>
      <c r="E203" s="9">
        <v>0.7446808510638298</v>
      </c>
      <c r="F203" s="10">
        <v>12</v>
      </c>
      <c r="G203" s="9">
        <v>0.2553191489361702</v>
      </c>
      <c r="H203" s="10">
        <v>12</v>
      </c>
      <c r="I203" s="17">
        <v>0.2553191489361702</v>
      </c>
      <c r="J203" s="13">
        <v>47</v>
      </c>
      <c r="K203" s="3">
        <v>28</v>
      </c>
      <c r="L203" s="11">
        <v>0.5957446808510638</v>
      </c>
      <c r="M203" s="3">
        <f t="shared" si="12"/>
        <v>7</v>
      </c>
      <c r="N203" s="11">
        <f t="shared" si="13"/>
        <v>0.2</v>
      </c>
      <c r="O203" s="3">
        <v>19</v>
      </c>
      <c r="P203" s="11">
        <v>0.4042553191489362</v>
      </c>
      <c r="Q203" s="3">
        <v>0</v>
      </c>
      <c r="R203" s="14">
        <v>0</v>
      </c>
      <c r="S203" s="15">
        <v>47</v>
      </c>
      <c r="T203" s="3">
        <v>25</v>
      </c>
      <c r="U203" s="12">
        <v>0.5319148936170213</v>
      </c>
      <c r="V203" s="3">
        <f t="shared" si="14"/>
        <v>3</v>
      </c>
      <c r="W203" s="12">
        <f t="shared" si="15"/>
        <v>0.10714285714285714</v>
      </c>
      <c r="X203" s="3">
        <v>22</v>
      </c>
      <c r="Y203" s="12">
        <v>0.46808510638297873</v>
      </c>
      <c r="Z203" s="3">
        <v>0</v>
      </c>
      <c r="AA203" s="146">
        <v>0</v>
      </c>
    </row>
    <row r="204" spans="1:27" ht="15" customHeight="1">
      <c r="A204" s="336"/>
      <c r="B204" s="262" t="s">
        <v>3</v>
      </c>
      <c r="C204" s="123">
        <v>40</v>
      </c>
      <c r="D204" s="10">
        <v>35</v>
      </c>
      <c r="E204" s="9">
        <v>0.875</v>
      </c>
      <c r="F204" s="10">
        <v>5</v>
      </c>
      <c r="G204" s="9">
        <v>0.125</v>
      </c>
      <c r="H204" s="10">
        <v>5</v>
      </c>
      <c r="I204" s="17">
        <v>0.125</v>
      </c>
      <c r="J204" s="13">
        <v>40</v>
      </c>
      <c r="K204" s="3">
        <v>28</v>
      </c>
      <c r="L204" s="11">
        <v>0.7</v>
      </c>
      <c r="M204" s="3">
        <f t="shared" si="12"/>
        <v>7</v>
      </c>
      <c r="N204" s="11">
        <f t="shared" si="13"/>
        <v>0.2</v>
      </c>
      <c r="O204" s="3">
        <v>12</v>
      </c>
      <c r="P204" s="11">
        <v>0.3</v>
      </c>
      <c r="Q204" s="3">
        <v>0</v>
      </c>
      <c r="R204" s="14">
        <v>0</v>
      </c>
      <c r="S204" s="15">
        <v>40</v>
      </c>
      <c r="T204" s="3">
        <v>22</v>
      </c>
      <c r="U204" s="12">
        <v>0.55</v>
      </c>
      <c r="V204" s="3">
        <f t="shared" si="14"/>
        <v>6</v>
      </c>
      <c r="W204" s="12">
        <f t="shared" si="15"/>
        <v>0.21428571428571427</v>
      </c>
      <c r="X204" s="3">
        <v>18</v>
      </c>
      <c r="Y204" s="12">
        <v>0.45</v>
      </c>
      <c r="Z204" s="3">
        <v>0</v>
      </c>
      <c r="AA204" s="146">
        <v>0</v>
      </c>
    </row>
    <row r="205" spans="1:27" ht="15" customHeight="1">
      <c r="A205" s="336"/>
      <c r="B205" s="262" t="s">
        <v>4</v>
      </c>
      <c r="C205" s="123">
        <v>32</v>
      </c>
      <c r="D205" s="10">
        <v>26</v>
      </c>
      <c r="E205" s="9">
        <v>0.8125</v>
      </c>
      <c r="F205" s="10">
        <v>6</v>
      </c>
      <c r="G205" s="9">
        <v>0.1875</v>
      </c>
      <c r="H205" s="10">
        <v>6</v>
      </c>
      <c r="I205" s="17">
        <v>0.1875</v>
      </c>
      <c r="J205" s="13">
        <v>32</v>
      </c>
      <c r="K205" s="3">
        <v>21</v>
      </c>
      <c r="L205" s="11">
        <v>0.65625</v>
      </c>
      <c r="M205" s="3">
        <f t="shared" si="12"/>
        <v>5</v>
      </c>
      <c r="N205" s="11">
        <f t="shared" si="13"/>
        <v>0.19230769230769232</v>
      </c>
      <c r="O205" s="3">
        <v>11</v>
      </c>
      <c r="P205" s="11">
        <v>0.34375</v>
      </c>
      <c r="Q205" s="3">
        <v>0</v>
      </c>
      <c r="R205" s="14">
        <v>0</v>
      </c>
      <c r="S205" s="15">
        <v>32</v>
      </c>
      <c r="T205" s="3">
        <v>16</v>
      </c>
      <c r="U205" s="12">
        <v>0.5</v>
      </c>
      <c r="V205" s="3">
        <f t="shared" si="14"/>
        <v>5</v>
      </c>
      <c r="W205" s="12">
        <f t="shared" si="15"/>
        <v>0.23809523809523808</v>
      </c>
      <c r="X205" s="3">
        <v>16</v>
      </c>
      <c r="Y205" s="12">
        <v>0.5</v>
      </c>
      <c r="Z205" s="3">
        <v>0</v>
      </c>
      <c r="AA205" s="146">
        <v>0</v>
      </c>
    </row>
    <row r="206" spans="1:27" ht="15" customHeight="1">
      <c r="A206" s="336"/>
      <c r="B206" s="262" t="s">
        <v>5</v>
      </c>
      <c r="C206" s="123">
        <v>26</v>
      </c>
      <c r="D206" s="10">
        <v>22</v>
      </c>
      <c r="E206" s="9">
        <v>0.8461538461538461</v>
      </c>
      <c r="F206" s="10">
        <v>4</v>
      </c>
      <c r="G206" s="9">
        <v>0.15384615384615385</v>
      </c>
      <c r="H206" s="10">
        <v>4</v>
      </c>
      <c r="I206" s="17">
        <v>0.15384615384615385</v>
      </c>
      <c r="J206" s="13">
        <v>26</v>
      </c>
      <c r="K206" s="3">
        <v>19</v>
      </c>
      <c r="L206" s="11">
        <v>0.7307692307692308</v>
      </c>
      <c r="M206" s="3">
        <f aca="true" t="shared" si="16" ref="M206:M282">D206-K206</f>
        <v>3</v>
      </c>
      <c r="N206" s="11">
        <f t="shared" si="13"/>
        <v>0.13636363636363635</v>
      </c>
      <c r="O206" s="3">
        <v>7</v>
      </c>
      <c r="P206" s="11">
        <v>0.2692307692307692</v>
      </c>
      <c r="Q206" s="3">
        <v>0</v>
      </c>
      <c r="R206" s="14">
        <v>0</v>
      </c>
      <c r="S206" s="15">
        <v>26</v>
      </c>
      <c r="T206" s="3">
        <v>19</v>
      </c>
      <c r="U206" s="12">
        <v>0.7307692307692308</v>
      </c>
      <c r="V206" s="3">
        <f t="shared" si="14"/>
        <v>0</v>
      </c>
      <c r="W206" s="12">
        <f t="shared" si="15"/>
        <v>0</v>
      </c>
      <c r="X206" s="3">
        <v>7</v>
      </c>
      <c r="Y206" s="12">
        <v>0.2692307692307692</v>
      </c>
      <c r="Z206" s="3">
        <v>0</v>
      </c>
      <c r="AA206" s="146">
        <v>0</v>
      </c>
    </row>
    <row r="207" spans="1:27" ht="15" customHeight="1">
      <c r="A207" s="336"/>
      <c r="B207" s="262" t="s">
        <v>6</v>
      </c>
      <c r="C207" s="123">
        <v>38</v>
      </c>
      <c r="D207" s="10">
        <v>31</v>
      </c>
      <c r="E207" s="9">
        <v>0.8157894736842105</v>
      </c>
      <c r="F207" s="10">
        <v>7</v>
      </c>
      <c r="G207" s="9">
        <v>0.1842105263157895</v>
      </c>
      <c r="H207" s="10">
        <v>7</v>
      </c>
      <c r="I207" s="17">
        <v>0.1842105263157895</v>
      </c>
      <c r="J207" s="13">
        <v>38</v>
      </c>
      <c r="K207" s="3">
        <v>26</v>
      </c>
      <c r="L207" s="11">
        <v>0.6842105263157895</v>
      </c>
      <c r="M207" s="3">
        <f t="shared" si="16"/>
        <v>5</v>
      </c>
      <c r="N207" s="11">
        <f t="shared" si="13"/>
        <v>0.16129032258064516</v>
      </c>
      <c r="O207" s="3">
        <v>12</v>
      </c>
      <c r="P207" s="11">
        <v>0.3157894736842105</v>
      </c>
      <c r="Q207" s="3">
        <v>0</v>
      </c>
      <c r="R207" s="14">
        <v>0</v>
      </c>
      <c r="S207" s="15">
        <v>38</v>
      </c>
      <c r="T207" s="3">
        <v>27</v>
      </c>
      <c r="U207" s="12">
        <v>0.7105263157894737</v>
      </c>
      <c r="V207" s="3">
        <f t="shared" si="14"/>
        <v>-1</v>
      </c>
      <c r="W207" s="12">
        <f t="shared" si="15"/>
        <v>-0.038461538461538464</v>
      </c>
      <c r="X207" s="3">
        <v>11</v>
      </c>
      <c r="Y207" s="12">
        <v>0.2894736842105263</v>
      </c>
      <c r="Z207" s="3">
        <v>0</v>
      </c>
      <c r="AA207" s="146">
        <v>0</v>
      </c>
    </row>
    <row r="208" spans="1:27" ht="15" customHeight="1">
      <c r="A208" s="336"/>
      <c r="B208" s="262" t="s">
        <v>7</v>
      </c>
      <c r="C208" s="123">
        <v>35</v>
      </c>
      <c r="D208" s="10">
        <v>31</v>
      </c>
      <c r="E208" s="9">
        <v>0.8857142857142857</v>
      </c>
      <c r="F208" s="10">
        <v>4</v>
      </c>
      <c r="G208" s="9">
        <v>0.11428571428571428</v>
      </c>
      <c r="H208" s="10">
        <v>4</v>
      </c>
      <c r="I208" s="17">
        <v>0.11428571428571428</v>
      </c>
      <c r="J208" s="13">
        <v>35</v>
      </c>
      <c r="K208" s="3">
        <v>28</v>
      </c>
      <c r="L208" s="11">
        <v>0.8</v>
      </c>
      <c r="M208" s="3">
        <f t="shared" si="16"/>
        <v>3</v>
      </c>
      <c r="N208" s="11">
        <f t="shared" si="13"/>
        <v>0.0967741935483871</v>
      </c>
      <c r="O208" s="3">
        <v>7</v>
      </c>
      <c r="P208" s="11">
        <v>0.2</v>
      </c>
      <c r="Q208" s="3">
        <v>0</v>
      </c>
      <c r="R208" s="14">
        <v>0</v>
      </c>
      <c r="S208" s="15">
        <v>35</v>
      </c>
      <c r="T208" s="3">
        <v>22</v>
      </c>
      <c r="U208" s="12">
        <v>0.6285714285714286</v>
      </c>
      <c r="V208" s="3">
        <f t="shared" si="14"/>
        <v>6</v>
      </c>
      <c r="W208" s="12">
        <f t="shared" si="15"/>
        <v>0.21428571428571427</v>
      </c>
      <c r="X208" s="3">
        <v>13</v>
      </c>
      <c r="Y208" s="12">
        <v>0.37142857142857144</v>
      </c>
      <c r="Z208" s="3">
        <v>0</v>
      </c>
      <c r="AA208" s="146">
        <v>0</v>
      </c>
    </row>
    <row r="209" spans="1:27" ht="15" customHeight="1">
      <c r="A209" s="336"/>
      <c r="B209" s="263">
        <v>2007</v>
      </c>
      <c r="C209" s="123">
        <v>51</v>
      </c>
      <c r="D209" s="10">
        <v>43</v>
      </c>
      <c r="E209" s="9">
        <v>0.8431372549019608</v>
      </c>
      <c r="F209" s="10">
        <v>8</v>
      </c>
      <c r="G209" s="9">
        <v>0.1568627450980392</v>
      </c>
      <c r="H209" s="10">
        <v>8</v>
      </c>
      <c r="I209" s="17">
        <v>0.1568627450980392</v>
      </c>
      <c r="J209" s="13">
        <v>51</v>
      </c>
      <c r="K209" s="3">
        <v>38</v>
      </c>
      <c r="L209" s="11">
        <v>0.7450980392156863</v>
      </c>
      <c r="M209" s="3">
        <f t="shared" si="16"/>
        <v>5</v>
      </c>
      <c r="N209" s="11">
        <f t="shared" si="13"/>
        <v>0.11627906976744186</v>
      </c>
      <c r="O209" s="3">
        <v>13</v>
      </c>
      <c r="P209" s="11">
        <v>0.2549019607843137</v>
      </c>
      <c r="Q209" s="3">
        <v>0</v>
      </c>
      <c r="R209" s="14">
        <v>0</v>
      </c>
      <c r="S209" s="15">
        <v>51</v>
      </c>
      <c r="T209" s="3">
        <v>34</v>
      </c>
      <c r="U209" s="12">
        <v>0.6666666666666665</v>
      </c>
      <c r="V209" s="3">
        <f t="shared" si="14"/>
        <v>4</v>
      </c>
      <c r="W209" s="12">
        <f t="shared" si="15"/>
        <v>0.10526315789473684</v>
      </c>
      <c r="X209" s="3">
        <v>17</v>
      </c>
      <c r="Y209" s="12">
        <v>0.33333333333333326</v>
      </c>
      <c r="Z209" s="3">
        <v>0</v>
      </c>
      <c r="AA209" s="146">
        <v>0</v>
      </c>
    </row>
    <row r="210" spans="1:27" ht="15" customHeight="1">
      <c r="A210" s="336"/>
      <c r="B210" s="263">
        <v>2008</v>
      </c>
      <c r="C210" s="123">
        <v>62</v>
      </c>
      <c r="D210" s="10">
        <v>52</v>
      </c>
      <c r="E210" s="9">
        <v>0.8387096774193549</v>
      </c>
      <c r="F210" s="10">
        <v>10</v>
      </c>
      <c r="G210" s="9">
        <v>0.16129032258064516</v>
      </c>
      <c r="H210" s="10">
        <v>10</v>
      </c>
      <c r="I210" s="17">
        <v>0.16129032258064516</v>
      </c>
      <c r="J210" s="13">
        <v>62</v>
      </c>
      <c r="K210" s="3">
        <v>42</v>
      </c>
      <c r="L210" s="11">
        <v>0.6774193548387096</v>
      </c>
      <c r="M210" s="3">
        <f t="shared" si="16"/>
        <v>10</v>
      </c>
      <c r="N210" s="11">
        <f t="shared" si="13"/>
        <v>0.19230769230769232</v>
      </c>
      <c r="O210" s="3">
        <v>20</v>
      </c>
      <c r="P210" s="11">
        <v>0.3225806451612903</v>
      </c>
      <c r="Q210" s="3">
        <v>0</v>
      </c>
      <c r="R210" s="14">
        <v>0</v>
      </c>
      <c r="S210" s="15">
        <v>62</v>
      </c>
      <c r="T210" s="3">
        <v>34</v>
      </c>
      <c r="U210" s="12">
        <v>0.5483870967741935</v>
      </c>
      <c r="V210" s="3">
        <f t="shared" si="14"/>
        <v>8</v>
      </c>
      <c r="W210" s="12">
        <f t="shared" si="15"/>
        <v>0.19047619047619047</v>
      </c>
      <c r="X210" s="3">
        <v>28</v>
      </c>
      <c r="Y210" s="12">
        <v>0.4516129032258064</v>
      </c>
      <c r="Z210" s="3">
        <v>0</v>
      </c>
      <c r="AA210" s="146">
        <v>0</v>
      </c>
    </row>
    <row r="211" spans="1:27" ht="15" customHeight="1">
      <c r="A211" s="336"/>
      <c r="B211" s="263">
        <v>2009</v>
      </c>
      <c r="C211" s="123">
        <v>67</v>
      </c>
      <c r="D211" s="10">
        <v>49</v>
      </c>
      <c r="E211" s="9">
        <v>0.7313432835820897</v>
      </c>
      <c r="F211" s="10">
        <v>18</v>
      </c>
      <c r="G211" s="9">
        <v>0.26865671641791045</v>
      </c>
      <c r="H211" s="10">
        <v>18</v>
      </c>
      <c r="I211" s="17">
        <v>0.26865671641791045</v>
      </c>
      <c r="J211" s="13">
        <v>67</v>
      </c>
      <c r="K211" s="3">
        <v>34</v>
      </c>
      <c r="L211" s="11">
        <v>0.5074626865671642</v>
      </c>
      <c r="M211" s="3">
        <f t="shared" si="16"/>
        <v>15</v>
      </c>
      <c r="N211" s="11">
        <f t="shared" si="13"/>
        <v>0.30612244897959184</v>
      </c>
      <c r="O211" s="3">
        <v>33</v>
      </c>
      <c r="P211" s="11">
        <v>0.49253731343283585</v>
      </c>
      <c r="Q211" s="3">
        <v>0</v>
      </c>
      <c r="R211" s="14">
        <v>0</v>
      </c>
      <c r="S211" s="15">
        <v>67</v>
      </c>
      <c r="T211" s="3">
        <v>29</v>
      </c>
      <c r="U211" s="12">
        <v>0.4328358208955223</v>
      </c>
      <c r="V211" s="3">
        <f t="shared" si="14"/>
        <v>5</v>
      </c>
      <c r="W211" s="12">
        <f t="shared" si="15"/>
        <v>0.14705882352941177</v>
      </c>
      <c r="X211" s="3">
        <v>38</v>
      </c>
      <c r="Y211" s="12">
        <v>0.5671641791044776</v>
      </c>
      <c r="Z211" s="3">
        <v>0</v>
      </c>
      <c r="AA211" s="146">
        <v>0</v>
      </c>
    </row>
    <row r="212" spans="1:27" ht="15" customHeight="1">
      <c r="A212" s="336"/>
      <c r="B212" s="263">
        <v>2010</v>
      </c>
      <c r="C212" s="123">
        <v>49</v>
      </c>
      <c r="D212" s="10">
        <v>38</v>
      </c>
      <c r="E212" s="9">
        <v>0.7755102040816326</v>
      </c>
      <c r="F212" s="10">
        <v>11</v>
      </c>
      <c r="G212" s="9">
        <v>0.22448979591836735</v>
      </c>
      <c r="H212" s="10">
        <v>11</v>
      </c>
      <c r="I212" s="17">
        <v>0.22448979591836735</v>
      </c>
      <c r="J212" s="13">
        <v>49</v>
      </c>
      <c r="K212" s="3">
        <v>33</v>
      </c>
      <c r="L212" s="11">
        <v>0.673469387755102</v>
      </c>
      <c r="M212" s="3">
        <f t="shared" si="16"/>
        <v>5</v>
      </c>
      <c r="N212" s="11">
        <f t="shared" si="13"/>
        <v>0.13157894736842105</v>
      </c>
      <c r="O212" s="3">
        <v>16</v>
      </c>
      <c r="P212" s="11">
        <v>0.326530612244898</v>
      </c>
      <c r="Q212" s="3">
        <v>0</v>
      </c>
      <c r="R212" s="14">
        <v>0</v>
      </c>
      <c r="S212" s="15">
        <v>49</v>
      </c>
      <c r="T212" s="3">
        <v>29</v>
      </c>
      <c r="U212" s="12">
        <v>0.5918367346938775</v>
      </c>
      <c r="V212" s="3">
        <f t="shared" si="14"/>
        <v>4</v>
      </c>
      <c r="W212" s="12">
        <f t="shared" si="15"/>
        <v>0.12121212121212122</v>
      </c>
      <c r="X212" s="3">
        <v>20</v>
      </c>
      <c r="Y212" s="12">
        <v>0.40816326530612246</v>
      </c>
      <c r="Z212" s="3">
        <v>0</v>
      </c>
      <c r="AA212" s="146">
        <v>0</v>
      </c>
    </row>
    <row r="213" spans="1:27" ht="15" customHeight="1">
      <c r="A213" s="336"/>
      <c r="B213" s="263">
        <v>2011</v>
      </c>
      <c r="C213" s="123">
        <v>48</v>
      </c>
      <c r="D213" s="10">
        <v>40</v>
      </c>
      <c r="E213" s="9">
        <v>0.8333333333333335</v>
      </c>
      <c r="F213" s="10">
        <v>8</v>
      </c>
      <c r="G213" s="9">
        <v>0.16666666666666663</v>
      </c>
      <c r="H213" s="10">
        <v>8</v>
      </c>
      <c r="I213" s="17">
        <v>0.16666666666666663</v>
      </c>
      <c r="J213" s="13">
        <v>48</v>
      </c>
      <c r="K213" s="3">
        <v>37</v>
      </c>
      <c r="L213" s="11">
        <v>0.7708333333333335</v>
      </c>
      <c r="M213" s="3">
        <f t="shared" si="16"/>
        <v>3</v>
      </c>
      <c r="N213" s="11">
        <f t="shared" si="13"/>
        <v>0.075</v>
      </c>
      <c r="O213" s="3">
        <v>11</v>
      </c>
      <c r="P213" s="11">
        <v>0.22916666666666663</v>
      </c>
      <c r="Q213" s="3">
        <v>0</v>
      </c>
      <c r="R213" s="14">
        <v>0</v>
      </c>
      <c r="S213" s="15">
        <v>48</v>
      </c>
      <c r="T213" s="3">
        <v>32</v>
      </c>
      <c r="U213" s="12">
        <v>0.667</v>
      </c>
      <c r="V213" s="3">
        <f t="shared" si="14"/>
        <v>5</v>
      </c>
      <c r="W213" s="12">
        <f t="shared" si="15"/>
        <v>0.13513513513513514</v>
      </c>
      <c r="X213" s="3">
        <v>16</v>
      </c>
      <c r="Y213" s="12">
        <v>0.333</v>
      </c>
      <c r="Z213" s="3">
        <v>0</v>
      </c>
      <c r="AA213" s="146">
        <v>0</v>
      </c>
    </row>
    <row r="214" spans="1:27" ht="15" customHeight="1">
      <c r="A214" s="336"/>
      <c r="B214" s="270">
        <v>2012</v>
      </c>
      <c r="C214" s="126">
        <v>45</v>
      </c>
      <c r="D214" s="88">
        <v>36</v>
      </c>
      <c r="E214" s="89">
        <v>0.8</v>
      </c>
      <c r="F214" s="88">
        <v>9</v>
      </c>
      <c r="G214" s="89">
        <v>0.2</v>
      </c>
      <c r="H214" s="88">
        <v>9</v>
      </c>
      <c r="I214" s="97">
        <v>0.2</v>
      </c>
      <c r="J214" s="90">
        <v>45</v>
      </c>
      <c r="K214" s="91">
        <v>36</v>
      </c>
      <c r="L214" s="92">
        <v>0.8</v>
      </c>
      <c r="M214" s="3">
        <f t="shared" si="16"/>
        <v>0</v>
      </c>
      <c r="N214" s="92">
        <f t="shared" si="13"/>
        <v>0</v>
      </c>
      <c r="O214" s="91">
        <v>9</v>
      </c>
      <c r="P214" s="92">
        <v>0.2</v>
      </c>
      <c r="Q214" s="91">
        <v>0</v>
      </c>
      <c r="R214" s="93">
        <v>0</v>
      </c>
      <c r="S214" s="94">
        <v>45</v>
      </c>
      <c r="T214" s="91"/>
      <c r="U214" s="95"/>
      <c r="V214" s="91"/>
      <c r="W214" s="95"/>
      <c r="X214" s="91"/>
      <c r="Y214" s="95"/>
      <c r="Z214" s="91">
        <v>45</v>
      </c>
      <c r="AA214" s="147">
        <v>1</v>
      </c>
    </row>
    <row r="215" spans="1:27" ht="15" customHeight="1" thickBot="1">
      <c r="A215" s="336"/>
      <c r="B215" s="264">
        <v>2013</v>
      </c>
      <c r="C215" s="133">
        <v>55</v>
      </c>
      <c r="D215" s="35">
        <v>50</v>
      </c>
      <c r="E215" s="36">
        <v>0.909</v>
      </c>
      <c r="F215" s="35"/>
      <c r="G215" s="36"/>
      <c r="H215" s="35"/>
      <c r="I215" s="61"/>
      <c r="J215" s="37"/>
      <c r="K215" s="38"/>
      <c r="L215" s="39"/>
      <c r="M215" s="38"/>
      <c r="N215" s="39"/>
      <c r="O215" s="38"/>
      <c r="P215" s="39"/>
      <c r="Q215" s="38"/>
      <c r="R215" s="40"/>
      <c r="S215" s="41"/>
      <c r="T215" s="38"/>
      <c r="U215" s="42"/>
      <c r="V215" s="38"/>
      <c r="W215" s="42"/>
      <c r="X215" s="38"/>
      <c r="Y215" s="42"/>
      <c r="Z215" s="38"/>
      <c r="AA215" s="145"/>
    </row>
    <row r="216" spans="1:27" ht="15" customHeight="1" thickBot="1" thickTop="1">
      <c r="A216" s="373" t="s">
        <v>77</v>
      </c>
      <c r="B216" s="374"/>
      <c r="C216" s="98"/>
      <c r="D216" s="99"/>
      <c r="E216" s="100">
        <f>AVERAGE(E202:E215)</f>
        <v>0.8196841494491062</v>
      </c>
      <c r="F216" s="99"/>
      <c r="G216" s="100">
        <f>AVERAGE(G202:G214)</f>
        <v>0.18718630059327046</v>
      </c>
      <c r="H216" s="99"/>
      <c r="I216" s="101">
        <f>AVERAGE(I202:I214)</f>
        <v>0.18718630059327046</v>
      </c>
      <c r="J216" s="102"/>
      <c r="K216" s="103"/>
      <c r="L216" s="136">
        <f>AVERAGE(L202:L214)</f>
        <v>0.6868840410587483</v>
      </c>
      <c r="M216" s="99"/>
      <c r="N216" s="136">
        <f>AVERAGE(N202:N214)</f>
        <v>0.1568302487686722</v>
      </c>
      <c r="O216" s="99"/>
      <c r="P216" s="136">
        <f>AVERAGE(P202:P214)</f>
        <v>0.3131159589412518</v>
      </c>
      <c r="Q216" s="99"/>
      <c r="R216" s="104"/>
      <c r="S216" s="105"/>
      <c r="T216" s="99"/>
      <c r="U216" s="136">
        <f>AVERAGE(U202:U213)</f>
        <v>0.5857580352559609</v>
      </c>
      <c r="V216" s="99"/>
      <c r="W216" s="136">
        <f>AVERAGE(W202:W213)</f>
        <v>0.13620778446629841</v>
      </c>
      <c r="X216" s="99"/>
      <c r="Y216" s="136">
        <f>AVERAGE(Y202:Y213)</f>
        <v>0.41424196474403896</v>
      </c>
      <c r="Z216" s="99"/>
      <c r="AA216" s="152"/>
    </row>
    <row r="217" spans="1:27" ht="15" customHeight="1" thickBot="1" thickTop="1">
      <c r="A217" s="375" t="s">
        <v>71</v>
      </c>
      <c r="B217" s="295"/>
      <c r="C217" s="80"/>
      <c r="D217" s="74"/>
      <c r="E217" s="167">
        <f>_xlfn.STDEV.P(E202:I215)</f>
        <v>4.559503787213418</v>
      </c>
      <c r="F217" s="74"/>
      <c r="G217" s="75">
        <f>_xlfn.STDEV.P(G202:G214)</f>
        <v>0.04596231144822456</v>
      </c>
      <c r="H217" s="74"/>
      <c r="I217" s="76">
        <f>_xlfn.STDEV.P(I202:I214)</f>
        <v>0.04596231144822456</v>
      </c>
      <c r="J217" s="73"/>
      <c r="K217" s="74"/>
      <c r="L217" s="75">
        <f>_xlfn.STDEV.P(L202:L214)</f>
        <v>0.08300594876966089</v>
      </c>
      <c r="M217" s="74"/>
      <c r="N217" s="75">
        <f>_xlfn.STDEV.P(N202:N214)</f>
        <v>0.07422374390963767</v>
      </c>
      <c r="O217" s="74"/>
      <c r="P217" s="75">
        <f>_xlfn.STDEV.P(P202:P214)</f>
        <v>0.08300594876966164</v>
      </c>
      <c r="Q217" s="74"/>
      <c r="R217" s="77"/>
      <c r="S217" s="78"/>
      <c r="T217" s="74"/>
      <c r="U217" s="75">
        <f>_xlfn.STDEV.P(U202:U213)</f>
        <v>0.09182855695388013</v>
      </c>
      <c r="V217" s="74"/>
      <c r="W217" s="75">
        <f>_xlfn.STDEV.P(W202:W213)</f>
        <v>0.08205482135303392</v>
      </c>
      <c r="X217" s="74"/>
      <c r="Y217" s="75">
        <f>_xlfn.STDEV.P(Y202:Y213)</f>
        <v>0.09182855695387972</v>
      </c>
      <c r="Z217" s="74"/>
      <c r="AA217" s="149"/>
    </row>
    <row r="218" spans="1:27" ht="15" customHeight="1" thickBot="1" thickTop="1">
      <c r="A218" s="372" t="s">
        <v>75</v>
      </c>
      <c r="B218" s="297"/>
      <c r="C218" s="60"/>
      <c r="D218" s="44"/>
      <c r="E218" s="81">
        <f>(E215-E202)/($B$18-$B$5)</f>
        <v>0.011099547511312223</v>
      </c>
      <c r="F218" s="44"/>
      <c r="G218" s="81">
        <f>SLOPE(G202:G214,$B$202:$B$214)</f>
        <v>0.005361382464809295</v>
      </c>
      <c r="H218" s="44"/>
      <c r="I218" s="82">
        <f>SLOPE(I202:I214,$B$202:$B$214)</f>
        <v>0.005361382464809295</v>
      </c>
      <c r="J218" s="70"/>
      <c r="K218" s="69"/>
      <c r="L218" s="81">
        <f>(L214-L202)/($B$17-$B$5)</f>
        <v>0.017647058823529415</v>
      </c>
      <c r="M218" s="69"/>
      <c r="N218" s="81">
        <f>(N214-N202)/($B$17-$B$5)</f>
        <v>-0.019230769230769232</v>
      </c>
      <c r="O218" s="69"/>
      <c r="P218" s="81">
        <f>(P214-P202)/($B$17-$B$5)</f>
        <v>-0.017647058823529415</v>
      </c>
      <c r="Q218" s="69"/>
      <c r="R218" s="71"/>
      <c r="S218" s="72"/>
      <c r="T218" s="69"/>
      <c r="U218" s="81">
        <f>(U213-U202)/($B$16-$B$5)</f>
        <v>0.017855614973262032</v>
      </c>
      <c r="V218" s="69"/>
      <c r="W218" s="81">
        <f>(W213-W202)/($B$16-$B$5)</f>
        <v>-0.0058968058968058975</v>
      </c>
      <c r="X218" s="69"/>
      <c r="Y218" s="81">
        <f>(Y213-Y202)/($B$16-$B$5)</f>
        <v>-0.017855614973262032</v>
      </c>
      <c r="Z218" s="69"/>
      <c r="AA218" s="153"/>
    </row>
    <row r="219" spans="1:27" ht="15" customHeight="1" thickTop="1">
      <c r="A219" s="346" t="s">
        <v>43</v>
      </c>
      <c r="B219" s="265" t="s">
        <v>1</v>
      </c>
      <c r="C219" s="124">
        <v>34</v>
      </c>
      <c r="D219" s="27">
        <v>23</v>
      </c>
      <c r="E219" s="28">
        <v>0.676470588235294</v>
      </c>
      <c r="F219" s="27">
        <v>11</v>
      </c>
      <c r="G219" s="28">
        <v>0.32352941176470584</v>
      </c>
      <c r="H219" s="27">
        <v>11</v>
      </c>
      <c r="I219" s="63">
        <v>0.32352941176470584</v>
      </c>
      <c r="J219" s="29">
        <v>34</v>
      </c>
      <c r="K219" s="30">
        <v>14</v>
      </c>
      <c r="L219" s="31">
        <v>0.411764705882353</v>
      </c>
      <c r="M219" s="30">
        <f t="shared" si="16"/>
        <v>9</v>
      </c>
      <c r="N219" s="31">
        <f t="shared" si="13"/>
        <v>0.391304347826087</v>
      </c>
      <c r="O219" s="30">
        <v>20</v>
      </c>
      <c r="P219" s="31">
        <v>0.5882352941176471</v>
      </c>
      <c r="Q219" s="30">
        <v>0</v>
      </c>
      <c r="R219" s="32">
        <v>0</v>
      </c>
      <c r="S219" s="33">
        <v>34</v>
      </c>
      <c r="T219" s="30">
        <v>12</v>
      </c>
      <c r="U219" s="34">
        <v>0.35294117647058826</v>
      </c>
      <c r="V219" s="30">
        <f t="shared" si="14"/>
        <v>2</v>
      </c>
      <c r="W219" s="34">
        <f t="shared" si="15"/>
        <v>0.14285714285714285</v>
      </c>
      <c r="X219" s="30">
        <v>22</v>
      </c>
      <c r="Y219" s="34">
        <v>0.6470588235294117</v>
      </c>
      <c r="Z219" s="30">
        <v>0</v>
      </c>
      <c r="AA219" s="151">
        <v>0</v>
      </c>
    </row>
    <row r="220" spans="1:27" ht="15" customHeight="1">
      <c r="A220" s="336"/>
      <c r="B220" s="262" t="s">
        <v>2</v>
      </c>
      <c r="C220" s="123">
        <v>30</v>
      </c>
      <c r="D220" s="10">
        <v>27</v>
      </c>
      <c r="E220" s="9">
        <v>0.9</v>
      </c>
      <c r="F220" s="10">
        <v>3</v>
      </c>
      <c r="G220" s="9">
        <v>0.1</v>
      </c>
      <c r="H220" s="10">
        <v>3</v>
      </c>
      <c r="I220" s="17">
        <v>0.1</v>
      </c>
      <c r="J220" s="13">
        <v>30</v>
      </c>
      <c r="K220" s="3">
        <v>19</v>
      </c>
      <c r="L220" s="11">
        <v>0.6333333333333333</v>
      </c>
      <c r="M220" s="3">
        <f t="shared" si="16"/>
        <v>8</v>
      </c>
      <c r="N220" s="11">
        <f t="shared" si="13"/>
        <v>0.2962962962962963</v>
      </c>
      <c r="O220" s="3">
        <v>11</v>
      </c>
      <c r="P220" s="11">
        <v>0.36666666666666664</v>
      </c>
      <c r="Q220" s="3">
        <v>0</v>
      </c>
      <c r="R220" s="14">
        <v>0</v>
      </c>
      <c r="S220" s="15">
        <v>30</v>
      </c>
      <c r="T220" s="3">
        <v>18</v>
      </c>
      <c r="U220" s="12">
        <v>0.6</v>
      </c>
      <c r="V220" s="3">
        <f t="shared" si="14"/>
        <v>1</v>
      </c>
      <c r="W220" s="12">
        <f t="shared" si="15"/>
        <v>0.05263157894736842</v>
      </c>
      <c r="X220" s="3">
        <v>12</v>
      </c>
      <c r="Y220" s="12">
        <v>0.4</v>
      </c>
      <c r="Z220" s="3">
        <v>0</v>
      </c>
      <c r="AA220" s="146">
        <v>0</v>
      </c>
    </row>
    <row r="221" spans="1:27" ht="15" customHeight="1">
      <c r="A221" s="336"/>
      <c r="B221" s="262" t="s">
        <v>3</v>
      </c>
      <c r="C221" s="123">
        <v>16</v>
      </c>
      <c r="D221" s="10">
        <v>10</v>
      </c>
      <c r="E221" s="9">
        <v>0.625</v>
      </c>
      <c r="F221" s="10">
        <v>6</v>
      </c>
      <c r="G221" s="9">
        <v>0.375</v>
      </c>
      <c r="H221" s="10">
        <v>6</v>
      </c>
      <c r="I221" s="17">
        <v>0.375</v>
      </c>
      <c r="J221" s="13">
        <v>16</v>
      </c>
      <c r="K221" s="3">
        <v>8</v>
      </c>
      <c r="L221" s="11">
        <v>0.5</v>
      </c>
      <c r="M221" s="3">
        <f t="shared" si="16"/>
        <v>2</v>
      </c>
      <c r="N221" s="11">
        <f t="shared" si="13"/>
        <v>0.2</v>
      </c>
      <c r="O221" s="3">
        <v>8</v>
      </c>
      <c r="P221" s="11">
        <v>0.5</v>
      </c>
      <c r="Q221" s="3">
        <v>0</v>
      </c>
      <c r="R221" s="14">
        <v>0</v>
      </c>
      <c r="S221" s="15">
        <v>16</v>
      </c>
      <c r="T221" s="3">
        <v>10</v>
      </c>
      <c r="U221" s="12">
        <v>0.625</v>
      </c>
      <c r="V221" s="3">
        <f t="shared" si="14"/>
        <v>-2</v>
      </c>
      <c r="W221" s="12">
        <f t="shared" si="15"/>
        <v>-0.25</v>
      </c>
      <c r="X221" s="3">
        <v>6</v>
      </c>
      <c r="Y221" s="12">
        <v>0.375</v>
      </c>
      <c r="Z221" s="3">
        <v>0</v>
      </c>
      <c r="AA221" s="146">
        <v>0</v>
      </c>
    </row>
    <row r="222" spans="1:27" ht="15" customHeight="1">
      <c r="A222" s="336"/>
      <c r="B222" s="262" t="s">
        <v>4</v>
      </c>
      <c r="C222" s="123">
        <v>30</v>
      </c>
      <c r="D222" s="10">
        <v>19</v>
      </c>
      <c r="E222" s="9">
        <v>0.6333333333333333</v>
      </c>
      <c r="F222" s="10">
        <v>11</v>
      </c>
      <c r="G222" s="9">
        <v>0.36666666666666664</v>
      </c>
      <c r="H222" s="10">
        <v>11</v>
      </c>
      <c r="I222" s="17">
        <v>0.36666666666666664</v>
      </c>
      <c r="J222" s="13">
        <v>30</v>
      </c>
      <c r="K222" s="3">
        <v>16</v>
      </c>
      <c r="L222" s="11">
        <v>0.5333333333333333</v>
      </c>
      <c r="M222" s="3">
        <f t="shared" si="16"/>
        <v>3</v>
      </c>
      <c r="N222" s="11">
        <f t="shared" si="13"/>
        <v>0.15789473684210525</v>
      </c>
      <c r="O222" s="3">
        <v>14</v>
      </c>
      <c r="P222" s="11">
        <v>0.4666666666666666</v>
      </c>
      <c r="Q222" s="3">
        <v>0</v>
      </c>
      <c r="R222" s="14">
        <v>0</v>
      </c>
      <c r="S222" s="15">
        <v>30</v>
      </c>
      <c r="T222" s="3">
        <v>13</v>
      </c>
      <c r="U222" s="12">
        <v>0.43333333333333335</v>
      </c>
      <c r="V222" s="3">
        <f t="shared" si="14"/>
        <v>3</v>
      </c>
      <c r="W222" s="12">
        <f t="shared" si="15"/>
        <v>0.1875</v>
      </c>
      <c r="X222" s="3">
        <v>17</v>
      </c>
      <c r="Y222" s="12">
        <v>0.5666666666666667</v>
      </c>
      <c r="Z222" s="3">
        <v>0</v>
      </c>
      <c r="AA222" s="146">
        <v>0</v>
      </c>
    </row>
    <row r="223" spans="1:27" ht="15" customHeight="1">
      <c r="A223" s="336"/>
      <c r="B223" s="262" t="s">
        <v>5</v>
      </c>
      <c r="C223" s="123">
        <v>29</v>
      </c>
      <c r="D223" s="10">
        <v>24</v>
      </c>
      <c r="E223" s="9">
        <v>0.8275862068965517</v>
      </c>
      <c r="F223" s="10">
        <v>5</v>
      </c>
      <c r="G223" s="9">
        <v>0.1724137931034483</v>
      </c>
      <c r="H223" s="10">
        <v>5</v>
      </c>
      <c r="I223" s="17">
        <v>0.1724137931034483</v>
      </c>
      <c r="J223" s="13">
        <v>29</v>
      </c>
      <c r="K223" s="3">
        <v>21</v>
      </c>
      <c r="L223" s="11">
        <v>0.7241379310344827</v>
      </c>
      <c r="M223" s="3">
        <f t="shared" si="16"/>
        <v>3</v>
      </c>
      <c r="N223" s="11">
        <f t="shared" si="13"/>
        <v>0.125</v>
      </c>
      <c r="O223" s="3">
        <v>8</v>
      </c>
      <c r="P223" s="11">
        <v>0.27586206896551724</v>
      </c>
      <c r="Q223" s="3">
        <v>0</v>
      </c>
      <c r="R223" s="14">
        <v>0</v>
      </c>
      <c r="S223" s="15">
        <v>29</v>
      </c>
      <c r="T223" s="3">
        <v>18</v>
      </c>
      <c r="U223" s="12">
        <v>0.6206896551724138</v>
      </c>
      <c r="V223" s="3">
        <f t="shared" si="14"/>
        <v>3</v>
      </c>
      <c r="W223" s="12">
        <f t="shared" si="15"/>
        <v>0.14285714285714285</v>
      </c>
      <c r="X223" s="3">
        <v>11</v>
      </c>
      <c r="Y223" s="12">
        <v>0.3793103448275862</v>
      </c>
      <c r="Z223" s="3">
        <v>0</v>
      </c>
      <c r="AA223" s="146">
        <v>0</v>
      </c>
    </row>
    <row r="224" spans="1:27" ht="15" customHeight="1">
      <c r="A224" s="336"/>
      <c r="B224" s="262" t="s">
        <v>6</v>
      </c>
      <c r="C224" s="123">
        <v>46</v>
      </c>
      <c r="D224" s="10">
        <v>32</v>
      </c>
      <c r="E224" s="9">
        <v>0.6956521739130435</v>
      </c>
      <c r="F224" s="10">
        <v>14</v>
      </c>
      <c r="G224" s="9">
        <v>0.30434782608695654</v>
      </c>
      <c r="H224" s="10">
        <v>14</v>
      </c>
      <c r="I224" s="17">
        <v>0.30434782608695654</v>
      </c>
      <c r="J224" s="13">
        <v>46</v>
      </c>
      <c r="K224" s="3">
        <v>29</v>
      </c>
      <c r="L224" s="11">
        <v>0.6304347826086957</v>
      </c>
      <c r="M224" s="3">
        <f t="shared" si="16"/>
        <v>3</v>
      </c>
      <c r="N224" s="11">
        <f t="shared" si="13"/>
        <v>0.09375</v>
      </c>
      <c r="O224" s="3">
        <v>17</v>
      </c>
      <c r="P224" s="11">
        <v>0.3695652173913044</v>
      </c>
      <c r="Q224" s="3">
        <v>0</v>
      </c>
      <c r="R224" s="14">
        <v>0</v>
      </c>
      <c r="S224" s="15">
        <v>46</v>
      </c>
      <c r="T224" s="3">
        <v>27</v>
      </c>
      <c r="U224" s="12">
        <v>0.5869565217391305</v>
      </c>
      <c r="V224" s="3">
        <f t="shared" si="14"/>
        <v>2</v>
      </c>
      <c r="W224" s="12">
        <f t="shared" si="15"/>
        <v>0.06896551724137931</v>
      </c>
      <c r="X224" s="3">
        <v>19</v>
      </c>
      <c r="Y224" s="12">
        <v>0.4130434782608695</v>
      </c>
      <c r="Z224" s="3">
        <v>0</v>
      </c>
      <c r="AA224" s="146">
        <v>0</v>
      </c>
    </row>
    <row r="225" spans="1:27" ht="15" customHeight="1">
      <c r="A225" s="336"/>
      <c r="B225" s="262" t="s">
        <v>7</v>
      </c>
      <c r="C225" s="123">
        <v>48</v>
      </c>
      <c r="D225" s="10">
        <v>41</v>
      </c>
      <c r="E225" s="9">
        <v>0.8541666666666667</v>
      </c>
      <c r="F225" s="10">
        <v>7</v>
      </c>
      <c r="G225" s="9">
        <v>0.14583333333333334</v>
      </c>
      <c r="H225" s="10">
        <v>7</v>
      </c>
      <c r="I225" s="17">
        <v>0.14583333333333334</v>
      </c>
      <c r="J225" s="13">
        <v>48</v>
      </c>
      <c r="K225" s="3">
        <v>39</v>
      </c>
      <c r="L225" s="11">
        <v>0.8125</v>
      </c>
      <c r="M225" s="3">
        <f t="shared" si="16"/>
        <v>2</v>
      </c>
      <c r="N225" s="11">
        <f t="shared" si="13"/>
        <v>0.04878048780487805</v>
      </c>
      <c r="O225" s="3">
        <v>9</v>
      </c>
      <c r="P225" s="11">
        <v>0.1875</v>
      </c>
      <c r="Q225" s="3">
        <v>0</v>
      </c>
      <c r="R225" s="14">
        <v>0</v>
      </c>
      <c r="S225" s="15">
        <v>48</v>
      </c>
      <c r="T225" s="3">
        <v>33</v>
      </c>
      <c r="U225" s="12">
        <v>0.6875</v>
      </c>
      <c r="V225" s="3">
        <f t="shared" si="14"/>
        <v>6</v>
      </c>
      <c r="W225" s="12">
        <f t="shared" si="15"/>
        <v>0.15384615384615385</v>
      </c>
      <c r="X225" s="3">
        <v>15</v>
      </c>
      <c r="Y225" s="12">
        <v>0.3125</v>
      </c>
      <c r="Z225" s="3">
        <v>0</v>
      </c>
      <c r="AA225" s="146">
        <v>0</v>
      </c>
    </row>
    <row r="226" spans="1:27" ht="15" customHeight="1">
      <c r="A226" s="336"/>
      <c r="B226" s="263">
        <v>2007</v>
      </c>
      <c r="C226" s="123">
        <v>52</v>
      </c>
      <c r="D226" s="10">
        <v>43</v>
      </c>
      <c r="E226" s="9">
        <v>0.826923076923077</v>
      </c>
      <c r="F226" s="10">
        <v>9</v>
      </c>
      <c r="G226" s="9">
        <v>0.17307692307692307</v>
      </c>
      <c r="H226" s="10">
        <v>9</v>
      </c>
      <c r="I226" s="17">
        <v>0.17307692307692307</v>
      </c>
      <c r="J226" s="13">
        <v>52</v>
      </c>
      <c r="K226" s="3">
        <v>36</v>
      </c>
      <c r="L226" s="11">
        <v>0.6923076923076923</v>
      </c>
      <c r="M226" s="3">
        <f t="shared" si="16"/>
        <v>7</v>
      </c>
      <c r="N226" s="11">
        <f t="shared" si="13"/>
        <v>0.16279069767441862</v>
      </c>
      <c r="O226" s="3">
        <v>16</v>
      </c>
      <c r="P226" s="11">
        <v>0.3076923076923077</v>
      </c>
      <c r="Q226" s="3">
        <v>0</v>
      </c>
      <c r="R226" s="14">
        <v>0</v>
      </c>
      <c r="S226" s="15">
        <v>52</v>
      </c>
      <c r="T226" s="3">
        <v>32</v>
      </c>
      <c r="U226" s="12">
        <v>0.6153846153846154</v>
      </c>
      <c r="V226" s="3">
        <f t="shared" si="14"/>
        <v>4</v>
      </c>
      <c r="W226" s="12">
        <f t="shared" si="15"/>
        <v>0.1111111111111111</v>
      </c>
      <c r="X226" s="3">
        <v>20</v>
      </c>
      <c r="Y226" s="12">
        <v>0.3846153846153847</v>
      </c>
      <c r="Z226" s="3">
        <v>0</v>
      </c>
      <c r="AA226" s="146">
        <v>0</v>
      </c>
    </row>
    <row r="227" spans="1:27" ht="15" customHeight="1">
      <c r="A227" s="336"/>
      <c r="B227" s="263">
        <v>2008</v>
      </c>
      <c r="C227" s="123">
        <v>48</v>
      </c>
      <c r="D227" s="10">
        <v>31</v>
      </c>
      <c r="E227" s="9">
        <v>0.6458333333333335</v>
      </c>
      <c r="F227" s="10">
        <v>17</v>
      </c>
      <c r="G227" s="9">
        <v>0.35416666666666674</v>
      </c>
      <c r="H227" s="10">
        <v>17</v>
      </c>
      <c r="I227" s="17">
        <v>0.35416666666666674</v>
      </c>
      <c r="J227" s="13">
        <v>48</v>
      </c>
      <c r="K227" s="3">
        <v>28</v>
      </c>
      <c r="L227" s="11">
        <v>0.5833333333333334</v>
      </c>
      <c r="M227" s="3">
        <f t="shared" si="16"/>
        <v>3</v>
      </c>
      <c r="N227" s="11">
        <f t="shared" si="13"/>
        <v>0.0967741935483871</v>
      </c>
      <c r="O227" s="3">
        <v>20</v>
      </c>
      <c r="P227" s="11">
        <v>0.41666666666666674</v>
      </c>
      <c r="Q227" s="3">
        <v>0</v>
      </c>
      <c r="R227" s="14">
        <v>0</v>
      </c>
      <c r="S227" s="15">
        <v>48</v>
      </c>
      <c r="T227" s="3">
        <v>23</v>
      </c>
      <c r="U227" s="12">
        <v>0.47916666666666674</v>
      </c>
      <c r="V227" s="3">
        <f t="shared" si="14"/>
        <v>5</v>
      </c>
      <c r="W227" s="12">
        <f t="shared" si="15"/>
        <v>0.17857142857142858</v>
      </c>
      <c r="X227" s="3">
        <v>25</v>
      </c>
      <c r="Y227" s="12">
        <v>0.5208333333333334</v>
      </c>
      <c r="Z227" s="3">
        <v>0</v>
      </c>
      <c r="AA227" s="146">
        <v>0</v>
      </c>
    </row>
    <row r="228" spans="1:27" ht="15" customHeight="1">
      <c r="A228" s="336"/>
      <c r="B228" s="263">
        <v>2009</v>
      </c>
      <c r="C228" s="123">
        <v>42</v>
      </c>
      <c r="D228" s="10">
        <v>30</v>
      </c>
      <c r="E228" s="9">
        <v>0.7142857142857143</v>
      </c>
      <c r="F228" s="10">
        <v>12</v>
      </c>
      <c r="G228" s="9">
        <v>0.2857142857142857</v>
      </c>
      <c r="H228" s="10">
        <v>12</v>
      </c>
      <c r="I228" s="17">
        <v>0.2857142857142857</v>
      </c>
      <c r="J228" s="13">
        <v>42</v>
      </c>
      <c r="K228" s="3">
        <v>28</v>
      </c>
      <c r="L228" s="11">
        <v>0.6666666666666665</v>
      </c>
      <c r="M228" s="3">
        <f t="shared" si="16"/>
        <v>2</v>
      </c>
      <c r="N228" s="11">
        <f t="shared" si="13"/>
        <v>0.06666666666666667</v>
      </c>
      <c r="O228" s="3">
        <v>14</v>
      </c>
      <c r="P228" s="11">
        <v>0.33333333333333326</v>
      </c>
      <c r="Q228" s="3">
        <v>0</v>
      </c>
      <c r="R228" s="14">
        <v>0</v>
      </c>
      <c r="S228" s="15">
        <v>42</v>
      </c>
      <c r="T228" s="3">
        <v>20</v>
      </c>
      <c r="U228" s="12">
        <v>0.4761904761904761</v>
      </c>
      <c r="V228" s="3">
        <f t="shared" si="14"/>
        <v>8</v>
      </c>
      <c r="W228" s="12">
        <f t="shared" si="15"/>
        <v>0.2857142857142857</v>
      </c>
      <c r="X228" s="3">
        <v>22</v>
      </c>
      <c r="Y228" s="12">
        <v>0.5238095238095238</v>
      </c>
      <c r="Z228" s="3">
        <v>0</v>
      </c>
      <c r="AA228" s="146">
        <v>0</v>
      </c>
    </row>
    <row r="229" spans="1:27" ht="15" customHeight="1">
      <c r="A229" s="336"/>
      <c r="B229" s="263">
        <v>2010</v>
      </c>
      <c r="C229" s="123">
        <v>35</v>
      </c>
      <c r="D229" s="10">
        <v>22</v>
      </c>
      <c r="E229" s="9">
        <v>0.6285714285714286</v>
      </c>
      <c r="F229" s="10">
        <v>13</v>
      </c>
      <c r="G229" s="9">
        <v>0.37142857142857144</v>
      </c>
      <c r="H229" s="10">
        <v>13</v>
      </c>
      <c r="I229" s="17">
        <v>0.37142857142857144</v>
      </c>
      <c r="J229" s="13">
        <v>35</v>
      </c>
      <c r="K229" s="3">
        <v>16</v>
      </c>
      <c r="L229" s="11">
        <v>0.45714285714285713</v>
      </c>
      <c r="M229" s="3">
        <f t="shared" si="16"/>
        <v>6</v>
      </c>
      <c r="N229" s="11">
        <f t="shared" si="13"/>
        <v>0.2727272727272727</v>
      </c>
      <c r="O229" s="3">
        <v>19</v>
      </c>
      <c r="P229" s="11">
        <v>0.5428571428571428</v>
      </c>
      <c r="Q229" s="3">
        <v>0</v>
      </c>
      <c r="R229" s="14">
        <v>0</v>
      </c>
      <c r="S229" s="15">
        <v>35</v>
      </c>
      <c r="T229" s="3">
        <v>15</v>
      </c>
      <c r="U229" s="12">
        <v>0.42857142857142855</v>
      </c>
      <c r="V229" s="3">
        <f t="shared" si="14"/>
        <v>1</v>
      </c>
      <c r="W229" s="12">
        <f t="shared" si="15"/>
        <v>0.0625</v>
      </c>
      <c r="X229" s="3">
        <v>20</v>
      </c>
      <c r="Y229" s="12">
        <v>0.5714285714285714</v>
      </c>
      <c r="Z229" s="3">
        <v>0</v>
      </c>
      <c r="AA229" s="146">
        <v>0</v>
      </c>
    </row>
    <row r="230" spans="1:27" ht="15" customHeight="1">
      <c r="A230" s="336"/>
      <c r="B230" s="263">
        <v>2011</v>
      </c>
      <c r="C230" s="123">
        <v>28</v>
      </c>
      <c r="D230" s="10">
        <v>19</v>
      </c>
      <c r="E230" s="9">
        <v>0.6785714285714286</v>
      </c>
      <c r="F230" s="10">
        <v>9</v>
      </c>
      <c r="G230" s="9">
        <v>0.32142857142857145</v>
      </c>
      <c r="H230" s="10">
        <v>9</v>
      </c>
      <c r="I230" s="17">
        <v>0.32142857142857145</v>
      </c>
      <c r="J230" s="13">
        <v>28</v>
      </c>
      <c r="K230" s="3">
        <v>13</v>
      </c>
      <c r="L230" s="11">
        <v>0.4642857142857143</v>
      </c>
      <c r="M230" s="3">
        <f t="shared" si="16"/>
        <v>6</v>
      </c>
      <c r="N230" s="11">
        <f t="shared" si="13"/>
        <v>0.3157894736842105</v>
      </c>
      <c r="O230" s="3">
        <v>15</v>
      </c>
      <c r="P230" s="11">
        <v>0.5357142857142857</v>
      </c>
      <c r="Q230" s="3">
        <v>0</v>
      </c>
      <c r="R230" s="14">
        <v>0</v>
      </c>
      <c r="S230" s="15">
        <v>28</v>
      </c>
      <c r="T230" s="3">
        <v>10</v>
      </c>
      <c r="U230" s="12">
        <v>0.357</v>
      </c>
      <c r="V230" s="3">
        <f t="shared" si="14"/>
        <v>3</v>
      </c>
      <c r="W230" s="12">
        <f t="shared" si="15"/>
        <v>0.23076923076923078</v>
      </c>
      <c r="X230" s="3">
        <v>18</v>
      </c>
      <c r="Y230" s="12">
        <v>0.643</v>
      </c>
      <c r="Z230" s="3">
        <v>0</v>
      </c>
      <c r="AA230" s="146">
        <v>0</v>
      </c>
    </row>
    <row r="231" spans="1:27" ht="15" customHeight="1">
      <c r="A231" s="336"/>
      <c r="B231" s="270">
        <v>2012</v>
      </c>
      <c r="C231" s="126">
        <v>13</v>
      </c>
      <c r="D231" s="88">
        <v>8</v>
      </c>
      <c r="E231" s="89">
        <v>0.6153846153846154</v>
      </c>
      <c r="F231" s="88">
        <v>5</v>
      </c>
      <c r="G231" s="89">
        <v>0.3846153846153847</v>
      </c>
      <c r="H231" s="88">
        <v>5</v>
      </c>
      <c r="I231" s="97">
        <v>0.3846153846153847</v>
      </c>
      <c r="J231" s="90">
        <v>13</v>
      </c>
      <c r="K231" s="91">
        <v>7</v>
      </c>
      <c r="L231" s="92">
        <v>0.538</v>
      </c>
      <c r="M231" s="3">
        <f t="shared" si="16"/>
        <v>1</v>
      </c>
      <c r="N231" s="92">
        <f t="shared" si="13"/>
        <v>0.125</v>
      </c>
      <c r="O231" s="91">
        <v>6</v>
      </c>
      <c r="P231" s="92">
        <v>0.462</v>
      </c>
      <c r="Q231" s="91">
        <v>13</v>
      </c>
      <c r="R231" s="93">
        <v>1</v>
      </c>
      <c r="S231" s="94">
        <v>13</v>
      </c>
      <c r="T231" s="91"/>
      <c r="U231" s="95"/>
      <c r="V231" s="91"/>
      <c r="W231" s="95"/>
      <c r="X231" s="91"/>
      <c r="Y231" s="95"/>
      <c r="Z231" s="91">
        <v>13</v>
      </c>
      <c r="AA231" s="147">
        <v>1</v>
      </c>
    </row>
    <row r="232" spans="1:27" ht="15" customHeight="1" thickBot="1">
      <c r="A232" s="336"/>
      <c r="B232" s="264">
        <v>2013</v>
      </c>
      <c r="C232" s="133">
        <v>20</v>
      </c>
      <c r="D232" s="35">
        <v>15</v>
      </c>
      <c r="E232" s="36">
        <v>0.75</v>
      </c>
      <c r="F232" s="35"/>
      <c r="G232" s="36"/>
      <c r="H232" s="35"/>
      <c r="I232" s="61"/>
      <c r="J232" s="37"/>
      <c r="K232" s="38"/>
      <c r="L232" s="39"/>
      <c r="M232" s="38"/>
      <c r="N232" s="39"/>
      <c r="O232" s="38"/>
      <c r="P232" s="39"/>
      <c r="Q232" s="38"/>
      <c r="R232" s="40"/>
      <c r="S232" s="41"/>
      <c r="T232" s="38"/>
      <c r="U232" s="42"/>
      <c r="V232" s="38"/>
      <c r="W232" s="42"/>
      <c r="X232" s="38"/>
      <c r="Y232" s="42"/>
      <c r="Z232" s="38"/>
      <c r="AA232" s="145"/>
    </row>
    <row r="233" spans="1:27" ht="15" customHeight="1" thickBot="1" thickTop="1">
      <c r="A233" s="373" t="s">
        <v>77</v>
      </c>
      <c r="B233" s="374"/>
      <c r="C233" s="98"/>
      <c r="D233" s="99"/>
      <c r="E233" s="100">
        <f>AVERAGE(E219:E232)</f>
        <v>0.7194127547224634</v>
      </c>
      <c r="F233" s="99"/>
      <c r="G233" s="100">
        <f>AVERAGE(G219:G231)</f>
        <v>0.28294011029888566</v>
      </c>
      <c r="H233" s="99"/>
      <c r="I233" s="101">
        <f>AVERAGE(I219:I231)</f>
        <v>0.28294011029888566</v>
      </c>
      <c r="J233" s="102"/>
      <c r="K233" s="103"/>
      <c r="L233" s="136">
        <f>AVERAGE(L219:L231)</f>
        <v>0.5882492576868048</v>
      </c>
      <c r="M233" s="99"/>
      <c r="N233" s="136">
        <f>AVERAGE(N219:N231)</f>
        <v>0.18098262869771709</v>
      </c>
      <c r="O233" s="99"/>
      <c r="P233" s="136">
        <f>AVERAGE(P219:P231)</f>
        <v>0.4117507423131952</v>
      </c>
      <c r="Q233" s="99"/>
      <c r="R233" s="104"/>
      <c r="S233" s="105"/>
      <c r="T233" s="99"/>
      <c r="U233" s="136">
        <f>AVERAGE(U219:U230)</f>
        <v>0.521894489460721</v>
      </c>
      <c r="V233" s="99"/>
      <c r="W233" s="136">
        <f>AVERAGE(W219:W230)</f>
        <v>0.11394363265960361</v>
      </c>
      <c r="X233" s="99"/>
      <c r="Y233" s="136">
        <f>AVERAGE(Y219:Y230)</f>
        <v>0.4781055105392789</v>
      </c>
      <c r="Z233" s="99"/>
      <c r="AA233" s="152"/>
    </row>
    <row r="234" spans="1:27" ht="15" customHeight="1" thickBot="1" thickTop="1">
      <c r="A234" s="375" t="s">
        <v>71</v>
      </c>
      <c r="B234" s="295"/>
      <c r="C234" s="80"/>
      <c r="D234" s="74"/>
      <c r="E234" s="167">
        <f>_xlfn.STDEV.P(E219:I232)</f>
        <v>5.024423440285082</v>
      </c>
      <c r="F234" s="74"/>
      <c r="G234" s="75">
        <f>_xlfn.STDEV.P(G219:G231)</f>
        <v>0.0956245178364733</v>
      </c>
      <c r="H234" s="74"/>
      <c r="I234" s="76">
        <f>_xlfn.STDEV.P(I219:I231)</f>
        <v>0.0956245178364733</v>
      </c>
      <c r="J234" s="73"/>
      <c r="K234" s="74"/>
      <c r="L234" s="75">
        <f>_xlfn.STDEV.P(L219:L231)</f>
        <v>0.11320480318393243</v>
      </c>
      <c r="M234" s="74"/>
      <c r="N234" s="75">
        <f>_xlfn.STDEV.P(N219:N231)</f>
        <v>0.10260541928811666</v>
      </c>
      <c r="O234" s="74"/>
      <c r="P234" s="75">
        <f>_xlfn.STDEV.P(P219:P231)</f>
        <v>0.11320480318393253</v>
      </c>
      <c r="Q234" s="74"/>
      <c r="R234" s="77"/>
      <c r="S234" s="78"/>
      <c r="T234" s="74"/>
      <c r="U234" s="75">
        <f>_xlfn.STDEV.P(U219:U230)</f>
        <v>0.10919881295964698</v>
      </c>
      <c r="V234" s="74"/>
      <c r="W234" s="75">
        <f>_xlfn.STDEV.P(W219:W230)</f>
        <v>0.1280938780791143</v>
      </c>
      <c r="X234" s="74"/>
      <c r="Y234" s="75">
        <f>_xlfn.STDEV.P(Y219:Y230)</f>
        <v>0.10919881295964698</v>
      </c>
      <c r="Z234" s="74"/>
      <c r="AA234" s="149"/>
    </row>
    <row r="235" spans="1:27" ht="15" customHeight="1" thickBot="1" thickTop="1">
      <c r="A235" s="372" t="s">
        <v>75</v>
      </c>
      <c r="B235" s="297"/>
      <c r="C235" s="60"/>
      <c r="D235" s="44"/>
      <c r="E235" s="81">
        <f>(E232-E219)/($B$18-$B$5)</f>
        <v>0.005656108597285074</v>
      </c>
      <c r="F235" s="44"/>
      <c r="G235" s="81">
        <f>SLOPE(G219:G231,$B$219:$B$231)</f>
        <v>0.029862637362637365</v>
      </c>
      <c r="H235" s="44"/>
      <c r="I235" s="82">
        <f>SLOPE(I219:I231,$B$219:$B$231)</f>
        <v>0.029862637362637365</v>
      </c>
      <c r="J235" s="70"/>
      <c r="K235" s="69"/>
      <c r="L235" s="81">
        <f>(L231-L219)/($B$17-$B$5)</f>
        <v>0.010519607843137255</v>
      </c>
      <c r="M235" s="69"/>
      <c r="N235" s="81">
        <f>(N231-N219)/($B$17-$B$5)</f>
        <v>-0.022192028985507248</v>
      </c>
      <c r="O235" s="69"/>
      <c r="P235" s="81">
        <f>(P231-P219)/($B$17-$B$5)</f>
        <v>-0.010519607843137255</v>
      </c>
      <c r="Q235" s="69"/>
      <c r="R235" s="71"/>
      <c r="S235" s="72"/>
      <c r="T235" s="69"/>
      <c r="U235" s="81">
        <f>(U230-U219)/($B$16-$B$5)</f>
        <v>0.0003689839572192478</v>
      </c>
      <c r="V235" s="69"/>
      <c r="W235" s="81">
        <f>(W230-W219)/($B$16-$B$5)</f>
        <v>0.007992007992007994</v>
      </c>
      <c r="X235" s="69"/>
      <c r="Y235" s="81">
        <f>(Y230-Y219)/($B$16-$B$5)</f>
        <v>-0.00036898395721924275</v>
      </c>
      <c r="Z235" s="69"/>
      <c r="AA235" s="153"/>
    </row>
    <row r="236" spans="1:27" ht="15" customHeight="1" thickTop="1">
      <c r="A236" s="346" t="s">
        <v>44</v>
      </c>
      <c r="B236" s="265" t="s">
        <v>1</v>
      </c>
      <c r="C236" s="124">
        <v>49</v>
      </c>
      <c r="D236" s="27">
        <v>42</v>
      </c>
      <c r="E236" s="28">
        <v>0.8571428571428571</v>
      </c>
      <c r="F236" s="27">
        <v>7</v>
      </c>
      <c r="G236" s="28">
        <v>0.14285714285714288</v>
      </c>
      <c r="H236" s="27">
        <v>7</v>
      </c>
      <c r="I236" s="63">
        <v>0.14285714285714288</v>
      </c>
      <c r="J236" s="29">
        <v>49</v>
      </c>
      <c r="K236" s="30">
        <v>30</v>
      </c>
      <c r="L236" s="31">
        <v>0.6122448979591837</v>
      </c>
      <c r="M236" s="30">
        <f t="shared" si="16"/>
        <v>12</v>
      </c>
      <c r="N236" s="31">
        <f t="shared" si="13"/>
        <v>0.2857142857142857</v>
      </c>
      <c r="O236" s="30">
        <v>19</v>
      </c>
      <c r="P236" s="31">
        <v>0.3877551020408163</v>
      </c>
      <c r="Q236" s="30">
        <v>0</v>
      </c>
      <c r="R236" s="32">
        <v>0</v>
      </c>
      <c r="S236" s="33">
        <v>49</v>
      </c>
      <c r="T236" s="30">
        <v>32</v>
      </c>
      <c r="U236" s="34">
        <v>0.653061224489796</v>
      </c>
      <c r="V236" s="30">
        <f t="shared" si="14"/>
        <v>-2</v>
      </c>
      <c r="W236" s="34">
        <f t="shared" si="15"/>
        <v>-0.06666666666666667</v>
      </c>
      <c r="X236" s="30">
        <v>17</v>
      </c>
      <c r="Y236" s="34">
        <v>0.3469387755102041</v>
      </c>
      <c r="Z236" s="30">
        <v>0</v>
      </c>
      <c r="AA236" s="151">
        <v>0</v>
      </c>
    </row>
    <row r="237" spans="1:27" ht="15" customHeight="1">
      <c r="A237" s="336"/>
      <c r="B237" s="262" t="s">
        <v>2</v>
      </c>
      <c r="C237" s="123">
        <v>41</v>
      </c>
      <c r="D237" s="10">
        <v>34</v>
      </c>
      <c r="E237" s="9">
        <v>0.8292682926829268</v>
      </c>
      <c r="F237" s="10">
        <v>7</v>
      </c>
      <c r="G237" s="9">
        <v>0.17073170731707318</v>
      </c>
      <c r="H237" s="10">
        <v>7</v>
      </c>
      <c r="I237" s="17">
        <v>0.17073170731707318</v>
      </c>
      <c r="J237" s="13">
        <v>41</v>
      </c>
      <c r="K237" s="3">
        <v>30</v>
      </c>
      <c r="L237" s="11">
        <v>0.7317073170731707</v>
      </c>
      <c r="M237" s="3">
        <f t="shared" si="16"/>
        <v>4</v>
      </c>
      <c r="N237" s="11">
        <f t="shared" si="13"/>
        <v>0.11764705882352941</v>
      </c>
      <c r="O237" s="3">
        <v>11</v>
      </c>
      <c r="P237" s="11">
        <v>0.2682926829268293</v>
      </c>
      <c r="Q237" s="3">
        <v>0</v>
      </c>
      <c r="R237" s="14">
        <v>0</v>
      </c>
      <c r="S237" s="15">
        <v>41</v>
      </c>
      <c r="T237" s="3">
        <v>25</v>
      </c>
      <c r="U237" s="12">
        <v>0.6097560975609756</v>
      </c>
      <c r="V237" s="3">
        <f t="shared" si="14"/>
        <v>5</v>
      </c>
      <c r="W237" s="12">
        <f t="shared" si="15"/>
        <v>0.16666666666666666</v>
      </c>
      <c r="X237" s="3">
        <v>16</v>
      </c>
      <c r="Y237" s="12">
        <v>0.3902439024390244</v>
      </c>
      <c r="Z237" s="3">
        <v>0</v>
      </c>
      <c r="AA237" s="146">
        <v>0</v>
      </c>
    </row>
    <row r="238" spans="1:27" ht="15" customHeight="1">
      <c r="A238" s="336"/>
      <c r="B238" s="262" t="s">
        <v>3</v>
      </c>
      <c r="C238" s="123">
        <v>38</v>
      </c>
      <c r="D238" s="10">
        <v>30</v>
      </c>
      <c r="E238" s="9">
        <v>0.7894736842105263</v>
      </c>
      <c r="F238" s="10">
        <v>8</v>
      </c>
      <c r="G238" s="9">
        <v>0.2105263157894737</v>
      </c>
      <c r="H238" s="10">
        <v>8</v>
      </c>
      <c r="I238" s="17">
        <v>0.2105263157894737</v>
      </c>
      <c r="J238" s="13">
        <v>38</v>
      </c>
      <c r="K238" s="3">
        <v>29</v>
      </c>
      <c r="L238" s="11">
        <v>0.763157894736842</v>
      </c>
      <c r="M238" s="3">
        <f t="shared" si="16"/>
        <v>1</v>
      </c>
      <c r="N238" s="11">
        <f t="shared" si="13"/>
        <v>0.03333333333333333</v>
      </c>
      <c r="O238" s="3">
        <v>9</v>
      </c>
      <c r="P238" s="11">
        <v>0.2368421052631579</v>
      </c>
      <c r="Q238" s="3">
        <v>0</v>
      </c>
      <c r="R238" s="14">
        <v>0</v>
      </c>
      <c r="S238" s="15">
        <v>38</v>
      </c>
      <c r="T238" s="3">
        <v>24</v>
      </c>
      <c r="U238" s="12">
        <v>0.631578947368421</v>
      </c>
      <c r="V238" s="3">
        <f t="shared" si="14"/>
        <v>5</v>
      </c>
      <c r="W238" s="12">
        <f t="shared" si="15"/>
        <v>0.1724137931034483</v>
      </c>
      <c r="X238" s="3">
        <v>14</v>
      </c>
      <c r="Y238" s="12">
        <v>0.368421052631579</v>
      </c>
      <c r="Z238" s="3">
        <v>0</v>
      </c>
      <c r="AA238" s="146">
        <v>0</v>
      </c>
    </row>
    <row r="239" spans="1:27" ht="15" customHeight="1">
      <c r="A239" s="336"/>
      <c r="B239" s="262" t="s">
        <v>4</v>
      </c>
      <c r="C239" s="123">
        <v>31</v>
      </c>
      <c r="D239" s="10">
        <v>26</v>
      </c>
      <c r="E239" s="9">
        <v>0.8387096774193549</v>
      </c>
      <c r="F239" s="10">
        <v>5</v>
      </c>
      <c r="G239" s="9">
        <v>0.16129032258064516</v>
      </c>
      <c r="H239" s="10">
        <v>5</v>
      </c>
      <c r="I239" s="17">
        <v>0.16129032258064516</v>
      </c>
      <c r="J239" s="13">
        <v>31</v>
      </c>
      <c r="K239" s="3">
        <v>26</v>
      </c>
      <c r="L239" s="11">
        <v>0.8387096774193549</v>
      </c>
      <c r="M239" s="3">
        <f t="shared" si="16"/>
        <v>0</v>
      </c>
      <c r="N239" s="11">
        <f t="shared" si="13"/>
        <v>0</v>
      </c>
      <c r="O239" s="3">
        <v>5</v>
      </c>
      <c r="P239" s="11">
        <v>0.16129032258064516</v>
      </c>
      <c r="Q239" s="3">
        <v>0</v>
      </c>
      <c r="R239" s="14">
        <v>0</v>
      </c>
      <c r="S239" s="15">
        <v>31</v>
      </c>
      <c r="T239" s="3">
        <v>20</v>
      </c>
      <c r="U239" s="12">
        <v>0.6451612903225806</v>
      </c>
      <c r="V239" s="3">
        <f t="shared" si="14"/>
        <v>6</v>
      </c>
      <c r="W239" s="12">
        <f t="shared" si="15"/>
        <v>0.23076923076923078</v>
      </c>
      <c r="X239" s="3">
        <v>11</v>
      </c>
      <c r="Y239" s="12">
        <v>0.3548387096774194</v>
      </c>
      <c r="Z239" s="3">
        <v>0</v>
      </c>
      <c r="AA239" s="146">
        <v>0</v>
      </c>
    </row>
    <row r="240" spans="1:27" ht="15" customHeight="1">
      <c r="A240" s="336"/>
      <c r="B240" s="262" t="s">
        <v>5</v>
      </c>
      <c r="C240" s="123">
        <v>33</v>
      </c>
      <c r="D240" s="10">
        <v>25</v>
      </c>
      <c r="E240" s="9">
        <v>0.7575757575757575</v>
      </c>
      <c r="F240" s="10">
        <v>8</v>
      </c>
      <c r="G240" s="9">
        <v>0.24242424242424243</v>
      </c>
      <c r="H240" s="10">
        <v>8</v>
      </c>
      <c r="I240" s="17">
        <v>0.24242424242424243</v>
      </c>
      <c r="J240" s="13">
        <v>33</v>
      </c>
      <c r="K240" s="3">
        <v>20</v>
      </c>
      <c r="L240" s="11">
        <v>0.6060606060606061</v>
      </c>
      <c r="M240" s="3">
        <f t="shared" si="16"/>
        <v>5</v>
      </c>
      <c r="N240" s="11">
        <f t="shared" si="13"/>
        <v>0.2</v>
      </c>
      <c r="O240" s="3">
        <v>13</v>
      </c>
      <c r="P240" s="11">
        <v>0.3939393939393939</v>
      </c>
      <c r="Q240" s="3">
        <v>0</v>
      </c>
      <c r="R240" s="14">
        <v>0</v>
      </c>
      <c r="S240" s="15">
        <v>33</v>
      </c>
      <c r="T240" s="3">
        <v>19</v>
      </c>
      <c r="U240" s="12">
        <v>0.5757575757575758</v>
      </c>
      <c r="V240" s="3">
        <f t="shared" si="14"/>
        <v>1</v>
      </c>
      <c r="W240" s="12">
        <f t="shared" si="15"/>
        <v>0.05</v>
      </c>
      <c r="X240" s="3">
        <v>14</v>
      </c>
      <c r="Y240" s="12">
        <v>0.4242424242424242</v>
      </c>
      <c r="Z240" s="3">
        <v>0</v>
      </c>
      <c r="AA240" s="146">
        <v>0</v>
      </c>
    </row>
    <row r="241" spans="1:27" ht="15" customHeight="1">
      <c r="A241" s="336"/>
      <c r="B241" s="262" t="s">
        <v>6</v>
      </c>
      <c r="C241" s="123">
        <v>59</v>
      </c>
      <c r="D241" s="10">
        <v>43</v>
      </c>
      <c r="E241" s="9">
        <v>0.728813559322034</v>
      </c>
      <c r="F241" s="10">
        <v>16</v>
      </c>
      <c r="G241" s="9">
        <v>0.2711864406779661</v>
      </c>
      <c r="H241" s="10">
        <v>16</v>
      </c>
      <c r="I241" s="17">
        <v>0.2711864406779661</v>
      </c>
      <c r="J241" s="13">
        <v>59</v>
      </c>
      <c r="K241" s="3">
        <v>44</v>
      </c>
      <c r="L241" s="11">
        <v>0.7457627118644068</v>
      </c>
      <c r="M241" s="3">
        <f t="shared" si="16"/>
        <v>-1</v>
      </c>
      <c r="N241" s="11">
        <f t="shared" si="13"/>
        <v>-0.023255813953488372</v>
      </c>
      <c r="O241" s="3">
        <v>15</v>
      </c>
      <c r="P241" s="11">
        <v>0.2542372881355932</v>
      </c>
      <c r="Q241" s="3">
        <v>0</v>
      </c>
      <c r="R241" s="14">
        <v>0</v>
      </c>
      <c r="S241" s="15">
        <v>59</v>
      </c>
      <c r="T241" s="3">
        <v>41</v>
      </c>
      <c r="U241" s="12">
        <v>0.6949152542372882</v>
      </c>
      <c r="V241" s="3">
        <f t="shared" si="14"/>
        <v>3</v>
      </c>
      <c r="W241" s="12">
        <f t="shared" si="15"/>
        <v>0.06818181818181818</v>
      </c>
      <c r="X241" s="3">
        <v>18</v>
      </c>
      <c r="Y241" s="12">
        <v>0.3050847457627119</v>
      </c>
      <c r="Z241" s="3">
        <v>0</v>
      </c>
      <c r="AA241" s="146">
        <v>0</v>
      </c>
    </row>
    <row r="242" spans="1:27" ht="15" customHeight="1">
      <c r="A242" s="336"/>
      <c r="B242" s="262" t="s">
        <v>7</v>
      </c>
      <c r="C242" s="123">
        <v>43</v>
      </c>
      <c r="D242" s="10">
        <v>40</v>
      </c>
      <c r="E242" s="9">
        <v>0.9302325581395349</v>
      </c>
      <c r="F242" s="10">
        <v>3</v>
      </c>
      <c r="G242" s="9">
        <v>0.06976744186046512</v>
      </c>
      <c r="H242" s="10">
        <v>3</v>
      </c>
      <c r="I242" s="17">
        <v>0.06976744186046512</v>
      </c>
      <c r="J242" s="13">
        <v>43</v>
      </c>
      <c r="K242" s="3">
        <v>33</v>
      </c>
      <c r="L242" s="11">
        <v>0.7674418604651163</v>
      </c>
      <c r="M242" s="3">
        <f t="shared" si="16"/>
        <v>7</v>
      </c>
      <c r="N242" s="11">
        <f t="shared" si="13"/>
        <v>0.175</v>
      </c>
      <c r="O242" s="3">
        <v>10</v>
      </c>
      <c r="P242" s="11">
        <v>0.23255813953488372</v>
      </c>
      <c r="Q242" s="3">
        <v>0</v>
      </c>
      <c r="R242" s="14">
        <v>0</v>
      </c>
      <c r="S242" s="15">
        <v>43</v>
      </c>
      <c r="T242" s="3">
        <v>29</v>
      </c>
      <c r="U242" s="12">
        <v>0.6744186046511628</v>
      </c>
      <c r="V242" s="3">
        <f t="shared" si="14"/>
        <v>4</v>
      </c>
      <c r="W242" s="12">
        <f t="shared" si="15"/>
        <v>0.12121212121212122</v>
      </c>
      <c r="X242" s="3">
        <v>14</v>
      </c>
      <c r="Y242" s="12">
        <v>0.32558139534883723</v>
      </c>
      <c r="Z242" s="3">
        <v>0</v>
      </c>
      <c r="AA242" s="146">
        <v>0</v>
      </c>
    </row>
    <row r="243" spans="1:27" ht="15" customHeight="1">
      <c r="A243" s="336"/>
      <c r="B243" s="263">
        <v>2007</v>
      </c>
      <c r="C243" s="123">
        <v>33</v>
      </c>
      <c r="D243" s="10">
        <v>28</v>
      </c>
      <c r="E243" s="9">
        <v>0.8484848484848484</v>
      </c>
      <c r="F243" s="10">
        <v>5</v>
      </c>
      <c r="G243" s="9">
        <v>0.15151515151515152</v>
      </c>
      <c r="H243" s="10">
        <v>5</v>
      </c>
      <c r="I243" s="17">
        <v>0.15151515151515152</v>
      </c>
      <c r="J243" s="13">
        <v>33</v>
      </c>
      <c r="K243" s="3">
        <v>22</v>
      </c>
      <c r="L243" s="11">
        <v>0.6666666666666665</v>
      </c>
      <c r="M243" s="3">
        <f t="shared" si="16"/>
        <v>6</v>
      </c>
      <c r="N243" s="11">
        <f t="shared" si="13"/>
        <v>0.21428571428571427</v>
      </c>
      <c r="O243" s="3">
        <v>11</v>
      </c>
      <c r="P243" s="11">
        <v>0.33333333333333326</v>
      </c>
      <c r="Q243" s="3">
        <v>0</v>
      </c>
      <c r="R243" s="14">
        <v>0</v>
      </c>
      <c r="S243" s="15">
        <v>33</v>
      </c>
      <c r="T243" s="3">
        <v>21</v>
      </c>
      <c r="U243" s="12">
        <v>0.6363636363636364</v>
      </c>
      <c r="V243" s="3">
        <f t="shared" si="14"/>
        <v>1</v>
      </c>
      <c r="W243" s="12">
        <f t="shared" si="15"/>
        <v>0.045454545454545456</v>
      </c>
      <c r="X243" s="3">
        <v>12</v>
      </c>
      <c r="Y243" s="12">
        <v>0.36363636363636365</v>
      </c>
      <c r="Z243" s="3">
        <v>0</v>
      </c>
      <c r="AA243" s="146">
        <v>0</v>
      </c>
    </row>
    <row r="244" spans="1:27" ht="15" customHeight="1">
      <c r="A244" s="336"/>
      <c r="B244" s="263">
        <v>2008</v>
      </c>
      <c r="C244" s="123">
        <v>49</v>
      </c>
      <c r="D244" s="10">
        <v>39</v>
      </c>
      <c r="E244" s="9">
        <v>0.7959183673469387</v>
      </c>
      <c r="F244" s="10">
        <v>10</v>
      </c>
      <c r="G244" s="9">
        <v>0.20408163265306123</v>
      </c>
      <c r="H244" s="10">
        <v>10</v>
      </c>
      <c r="I244" s="17">
        <v>0.20408163265306123</v>
      </c>
      <c r="J244" s="13">
        <v>49</v>
      </c>
      <c r="K244" s="3">
        <v>35</v>
      </c>
      <c r="L244" s="11">
        <v>0.7142857142857143</v>
      </c>
      <c r="M244" s="3">
        <f t="shared" si="16"/>
        <v>4</v>
      </c>
      <c r="N244" s="11">
        <f t="shared" si="13"/>
        <v>0.10256410256410256</v>
      </c>
      <c r="O244" s="3">
        <v>14</v>
      </c>
      <c r="P244" s="11">
        <v>0.2857142857142857</v>
      </c>
      <c r="Q244" s="3">
        <v>0</v>
      </c>
      <c r="R244" s="14">
        <v>0</v>
      </c>
      <c r="S244" s="15">
        <v>49</v>
      </c>
      <c r="T244" s="3">
        <v>30</v>
      </c>
      <c r="U244" s="12">
        <v>0.6122448979591837</v>
      </c>
      <c r="V244" s="3">
        <f t="shared" si="14"/>
        <v>5</v>
      </c>
      <c r="W244" s="12">
        <f t="shared" si="15"/>
        <v>0.14285714285714285</v>
      </c>
      <c r="X244" s="3">
        <v>19</v>
      </c>
      <c r="Y244" s="12">
        <v>0.3877551020408163</v>
      </c>
      <c r="Z244" s="3">
        <v>0</v>
      </c>
      <c r="AA244" s="146">
        <v>0</v>
      </c>
    </row>
    <row r="245" spans="1:27" ht="15" customHeight="1">
      <c r="A245" s="336"/>
      <c r="B245" s="263">
        <v>2009</v>
      </c>
      <c r="C245" s="123">
        <v>63</v>
      </c>
      <c r="D245" s="10">
        <v>52</v>
      </c>
      <c r="E245" s="9">
        <v>0.8253968253968254</v>
      </c>
      <c r="F245" s="10">
        <v>11</v>
      </c>
      <c r="G245" s="9">
        <v>0.1746031746031746</v>
      </c>
      <c r="H245" s="10">
        <v>11</v>
      </c>
      <c r="I245" s="17">
        <v>0.1746031746031746</v>
      </c>
      <c r="J245" s="13">
        <v>63</v>
      </c>
      <c r="K245" s="3">
        <v>37</v>
      </c>
      <c r="L245" s="11">
        <v>0.5873015873015873</v>
      </c>
      <c r="M245" s="3">
        <f t="shared" si="16"/>
        <v>15</v>
      </c>
      <c r="N245" s="11">
        <f t="shared" si="13"/>
        <v>0.28846153846153844</v>
      </c>
      <c r="O245" s="3">
        <v>26</v>
      </c>
      <c r="P245" s="11">
        <v>0.4126984126984127</v>
      </c>
      <c r="Q245" s="3">
        <v>0</v>
      </c>
      <c r="R245" s="14">
        <v>0</v>
      </c>
      <c r="S245" s="15">
        <v>63</v>
      </c>
      <c r="T245" s="3">
        <v>35</v>
      </c>
      <c r="U245" s="12">
        <v>0.5555555555555556</v>
      </c>
      <c r="V245" s="3">
        <f t="shared" si="14"/>
        <v>2</v>
      </c>
      <c r="W245" s="12">
        <f t="shared" si="15"/>
        <v>0.05405405405405406</v>
      </c>
      <c r="X245" s="3">
        <v>28</v>
      </c>
      <c r="Y245" s="12">
        <v>0.4444444444444444</v>
      </c>
      <c r="Z245" s="3">
        <v>0</v>
      </c>
      <c r="AA245" s="146">
        <v>0</v>
      </c>
    </row>
    <row r="246" spans="1:27" ht="15" customHeight="1">
      <c r="A246" s="336"/>
      <c r="B246" s="263">
        <v>2010</v>
      </c>
      <c r="C246" s="123">
        <v>46</v>
      </c>
      <c r="D246" s="10">
        <v>35</v>
      </c>
      <c r="E246" s="9">
        <v>0.7608695652173914</v>
      </c>
      <c r="F246" s="10">
        <v>11</v>
      </c>
      <c r="G246" s="9">
        <v>0.2391304347826087</v>
      </c>
      <c r="H246" s="10">
        <v>11</v>
      </c>
      <c r="I246" s="17">
        <v>0.2391304347826087</v>
      </c>
      <c r="J246" s="13">
        <v>46</v>
      </c>
      <c r="K246" s="3">
        <v>28</v>
      </c>
      <c r="L246" s="11">
        <v>0.6086956521739131</v>
      </c>
      <c r="M246" s="3">
        <f t="shared" si="16"/>
        <v>7</v>
      </c>
      <c r="N246" s="11">
        <f t="shared" si="13"/>
        <v>0.2</v>
      </c>
      <c r="O246" s="3">
        <v>18</v>
      </c>
      <c r="P246" s="11">
        <v>0.391304347826087</v>
      </c>
      <c r="Q246" s="3">
        <v>0</v>
      </c>
      <c r="R246" s="14">
        <v>0</v>
      </c>
      <c r="S246" s="15">
        <v>46</v>
      </c>
      <c r="T246" s="3">
        <v>28</v>
      </c>
      <c r="U246" s="12">
        <v>0.6086956521739131</v>
      </c>
      <c r="V246" s="3">
        <f t="shared" si="14"/>
        <v>0</v>
      </c>
      <c r="W246" s="12">
        <f t="shared" si="15"/>
        <v>0</v>
      </c>
      <c r="X246" s="3">
        <v>18</v>
      </c>
      <c r="Y246" s="12">
        <v>0.391304347826087</v>
      </c>
      <c r="Z246" s="3">
        <v>0</v>
      </c>
      <c r="AA246" s="146">
        <v>0</v>
      </c>
    </row>
    <row r="247" spans="1:27" ht="15" customHeight="1">
      <c r="A247" s="336"/>
      <c r="B247" s="263">
        <v>2011</v>
      </c>
      <c r="C247" s="123">
        <v>49</v>
      </c>
      <c r="D247" s="10">
        <v>39</v>
      </c>
      <c r="E247" s="9">
        <v>0.7959183673469387</v>
      </c>
      <c r="F247" s="10">
        <v>10</v>
      </c>
      <c r="G247" s="9">
        <v>0.20408163265306123</v>
      </c>
      <c r="H247" s="10">
        <v>10</v>
      </c>
      <c r="I247" s="17">
        <v>0.20408163265306123</v>
      </c>
      <c r="J247" s="13">
        <v>49</v>
      </c>
      <c r="K247" s="3">
        <v>36</v>
      </c>
      <c r="L247" s="11">
        <v>0.7346938775510204</v>
      </c>
      <c r="M247" s="3">
        <f t="shared" si="16"/>
        <v>3</v>
      </c>
      <c r="N247" s="11">
        <f t="shared" si="13"/>
        <v>0.07692307692307693</v>
      </c>
      <c r="O247" s="3">
        <v>13</v>
      </c>
      <c r="P247" s="11">
        <v>0.2653061224489796</v>
      </c>
      <c r="Q247" s="3">
        <v>0</v>
      </c>
      <c r="R247" s="14">
        <v>0</v>
      </c>
      <c r="S247" s="15">
        <v>49</v>
      </c>
      <c r="T247" s="3">
        <v>28</v>
      </c>
      <c r="U247" s="12">
        <v>0.571</v>
      </c>
      <c r="V247" s="3">
        <f t="shared" si="14"/>
        <v>8</v>
      </c>
      <c r="W247" s="12">
        <f t="shared" si="15"/>
        <v>0.2222222222222222</v>
      </c>
      <c r="X247" s="3">
        <v>21</v>
      </c>
      <c r="Y247" s="12">
        <v>0.429</v>
      </c>
      <c r="Z247" s="3">
        <v>0</v>
      </c>
      <c r="AA247" s="146">
        <v>0</v>
      </c>
    </row>
    <row r="248" spans="1:27" ht="15" customHeight="1">
      <c r="A248" s="336"/>
      <c r="B248" s="270">
        <v>2012</v>
      </c>
      <c r="C248" s="126">
        <v>35</v>
      </c>
      <c r="D248" s="88">
        <v>31</v>
      </c>
      <c r="E248" s="89">
        <v>0.8857142857142857</v>
      </c>
      <c r="F248" s="88">
        <v>4</v>
      </c>
      <c r="G248" s="89">
        <v>0.11428571428571428</v>
      </c>
      <c r="H248" s="88">
        <v>4</v>
      </c>
      <c r="I248" s="97">
        <v>0.11428571428571428</v>
      </c>
      <c r="J248" s="90">
        <v>35</v>
      </c>
      <c r="K248" s="91">
        <v>25</v>
      </c>
      <c r="L248" s="92">
        <v>0.714</v>
      </c>
      <c r="M248" s="3">
        <f t="shared" si="16"/>
        <v>6</v>
      </c>
      <c r="N248" s="92">
        <f t="shared" si="13"/>
        <v>0.1935483870967742</v>
      </c>
      <c r="O248" s="91">
        <v>10</v>
      </c>
      <c r="P248" s="92">
        <v>0.286</v>
      </c>
      <c r="Q248" s="91">
        <v>35</v>
      </c>
      <c r="R248" s="93">
        <v>1</v>
      </c>
      <c r="S248" s="94">
        <v>35</v>
      </c>
      <c r="T248" s="91"/>
      <c r="U248" s="95"/>
      <c r="V248" s="91"/>
      <c r="W248" s="95"/>
      <c r="X248" s="91"/>
      <c r="Y248" s="95"/>
      <c r="Z248" s="91">
        <v>35</v>
      </c>
      <c r="AA248" s="147">
        <v>1</v>
      </c>
    </row>
    <row r="249" spans="1:27" ht="15" customHeight="1" thickBot="1">
      <c r="A249" s="336"/>
      <c r="B249" s="264">
        <v>2013</v>
      </c>
      <c r="C249" s="133">
        <v>43</v>
      </c>
      <c r="D249" s="35">
        <v>37</v>
      </c>
      <c r="E249" s="36">
        <v>0.86</v>
      </c>
      <c r="F249" s="35"/>
      <c r="G249" s="36"/>
      <c r="H249" s="35"/>
      <c r="I249" s="61"/>
      <c r="J249" s="37"/>
      <c r="K249" s="38"/>
      <c r="L249" s="39"/>
      <c r="M249" s="38"/>
      <c r="N249" s="39"/>
      <c r="O249" s="38"/>
      <c r="P249" s="39"/>
      <c r="Q249" s="38"/>
      <c r="R249" s="40"/>
      <c r="S249" s="41"/>
      <c r="T249" s="38"/>
      <c r="U249" s="42"/>
      <c r="V249" s="38"/>
      <c r="W249" s="42"/>
      <c r="X249" s="38"/>
      <c r="Y249" s="42"/>
      <c r="Z249" s="38"/>
      <c r="AA249" s="145"/>
    </row>
    <row r="250" spans="1:27" ht="15" customHeight="1" thickBot="1" thickTop="1">
      <c r="A250" s="373" t="s">
        <v>77</v>
      </c>
      <c r="B250" s="374"/>
      <c r="C250" s="98"/>
      <c r="D250" s="99"/>
      <c r="E250" s="100">
        <f>AVERAGE(E236:E249)</f>
        <v>0.82167990328573</v>
      </c>
      <c r="F250" s="99"/>
      <c r="G250" s="100">
        <f>AVERAGE(G236:G248)</f>
        <v>0.18126779646152158</v>
      </c>
      <c r="H250" s="99"/>
      <c r="I250" s="101">
        <f>AVERAGE(I236:I248)</f>
        <v>0.18126779646152158</v>
      </c>
      <c r="J250" s="102"/>
      <c r="K250" s="103"/>
      <c r="L250" s="136">
        <f>AVERAGE(L236:L248)</f>
        <v>0.6992868048890448</v>
      </c>
      <c r="M250" s="99"/>
      <c r="N250" s="136">
        <f>AVERAGE(N236:N248)</f>
        <v>0.14340166794222048</v>
      </c>
      <c r="O250" s="99"/>
      <c r="P250" s="136">
        <f>AVERAGE(P236:P248)</f>
        <v>0.3007131951109552</v>
      </c>
      <c r="Q250" s="99"/>
      <c r="R250" s="104"/>
      <c r="S250" s="105"/>
      <c r="T250" s="99"/>
      <c r="U250" s="136">
        <f>AVERAGE(U236:U247)</f>
        <v>0.6223757280366741</v>
      </c>
      <c r="V250" s="99"/>
      <c r="W250" s="136">
        <f>AVERAGE(W236:W247)</f>
        <v>0.10059707732121526</v>
      </c>
      <c r="X250" s="99"/>
      <c r="Y250" s="136">
        <f>AVERAGE(Y236:Y247)</f>
        <v>0.37762427196332604</v>
      </c>
      <c r="Z250" s="99"/>
      <c r="AA250" s="152"/>
    </row>
    <row r="251" spans="1:27" ht="15" customHeight="1" thickBot="1" thickTop="1">
      <c r="A251" s="375" t="s">
        <v>71</v>
      </c>
      <c r="B251" s="295"/>
      <c r="C251" s="80"/>
      <c r="D251" s="74"/>
      <c r="E251" s="167">
        <f>_xlfn.STDEV.P(E236:I249)</f>
        <v>4.32234635085661</v>
      </c>
      <c r="F251" s="74"/>
      <c r="G251" s="75">
        <f>_xlfn.STDEV.P(G236:G248)</f>
        <v>0.0532805448638318</v>
      </c>
      <c r="H251" s="74"/>
      <c r="I251" s="76">
        <f>_xlfn.STDEV.P(I236:I248)</f>
        <v>0.0532805448638318</v>
      </c>
      <c r="J251" s="73"/>
      <c r="K251" s="74"/>
      <c r="L251" s="75">
        <f>_xlfn.STDEV.P(L236:L248)</f>
        <v>0.07397947109577734</v>
      </c>
      <c r="M251" s="74"/>
      <c r="N251" s="75">
        <f>_xlfn.STDEV.P(N236:N248)</f>
        <v>0.09744579885061672</v>
      </c>
      <c r="O251" s="74"/>
      <c r="P251" s="75">
        <f>_xlfn.STDEV.P(P236:P248)</f>
        <v>0.07397947109577711</v>
      </c>
      <c r="Q251" s="74"/>
      <c r="R251" s="77"/>
      <c r="S251" s="78"/>
      <c r="T251" s="74"/>
      <c r="U251" s="75">
        <f>_xlfn.STDEV.P(U236:U247)</f>
        <v>0.0402474352237161</v>
      </c>
      <c r="V251" s="74"/>
      <c r="W251" s="75">
        <f>_xlfn.STDEV.P(W236:W247)</f>
        <v>0.08678800175988419</v>
      </c>
      <c r="X251" s="74"/>
      <c r="Y251" s="75">
        <f>_xlfn.STDEV.P(Y236:Y247)</f>
        <v>0.040247435223715246</v>
      </c>
      <c r="Z251" s="74"/>
      <c r="AA251" s="149"/>
    </row>
    <row r="252" spans="1:27" ht="15" customHeight="1" thickBot="1" thickTop="1">
      <c r="A252" s="372" t="s">
        <v>75</v>
      </c>
      <c r="B252" s="297"/>
      <c r="C252" s="60"/>
      <c r="D252" s="44"/>
      <c r="E252" s="81">
        <f>(E249-E236)/($B$18-$B$5)</f>
        <v>0.0002197802197802224</v>
      </c>
      <c r="F252" s="44"/>
      <c r="G252" s="81">
        <f>SLOPE(G236:G248,$B$236:$B$248)</f>
        <v>-0.0034748550276500595</v>
      </c>
      <c r="H252" s="44"/>
      <c r="I252" s="82">
        <f>SLOPE(I236:I248,$B$236:$B$248)</f>
        <v>-0.0034748550276500595</v>
      </c>
      <c r="J252" s="70"/>
      <c r="K252" s="69"/>
      <c r="L252" s="81">
        <f>(L248-L236)/($B$17-$B$5)</f>
        <v>0.00847959183673469</v>
      </c>
      <c r="M252" s="69"/>
      <c r="N252" s="81">
        <f>(N248-N236)/($B$17-$B$5)</f>
        <v>-0.0076804915514592925</v>
      </c>
      <c r="O252" s="69"/>
      <c r="P252" s="81">
        <f>(P248-P236)/($B$17-$B$5)</f>
        <v>-0.008479591836734695</v>
      </c>
      <c r="Q252" s="69"/>
      <c r="R252" s="71"/>
      <c r="S252" s="72"/>
      <c r="T252" s="69"/>
      <c r="U252" s="81">
        <f>(U247-U236)/($B$16-$B$5)</f>
        <v>-0.007460111317254184</v>
      </c>
      <c r="V252" s="69"/>
      <c r="W252" s="81">
        <f>(W247-W236)/($B$16-$B$5)</f>
        <v>0.026262626262626262</v>
      </c>
      <c r="X252" s="69"/>
      <c r="Y252" s="81">
        <f>(Y247-Y236)/($B$16-$B$5)</f>
        <v>0.007460111317254174</v>
      </c>
      <c r="Z252" s="69"/>
      <c r="AA252" s="153"/>
    </row>
    <row r="253" spans="1:27" ht="15" customHeight="1" thickTop="1">
      <c r="A253" s="346" t="s">
        <v>45</v>
      </c>
      <c r="B253" s="265" t="s">
        <v>1</v>
      </c>
      <c r="C253" s="124">
        <v>63</v>
      </c>
      <c r="D253" s="27">
        <v>56</v>
      </c>
      <c r="E253" s="28">
        <v>0.8888888888888888</v>
      </c>
      <c r="F253" s="27">
        <v>7</v>
      </c>
      <c r="G253" s="28">
        <v>0.1111111111111111</v>
      </c>
      <c r="H253" s="27">
        <v>7</v>
      </c>
      <c r="I253" s="63">
        <v>0.1111111111111111</v>
      </c>
      <c r="J253" s="29">
        <v>63</v>
      </c>
      <c r="K253" s="30">
        <v>47</v>
      </c>
      <c r="L253" s="31">
        <v>0.746031746031746</v>
      </c>
      <c r="M253" s="30">
        <f t="shared" si="16"/>
        <v>9</v>
      </c>
      <c r="N253" s="31">
        <f t="shared" si="13"/>
        <v>0.16071428571428573</v>
      </c>
      <c r="O253" s="30">
        <v>16</v>
      </c>
      <c r="P253" s="31">
        <v>0.25396825396825395</v>
      </c>
      <c r="Q253" s="30">
        <v>0</v>
      </c>
      <c r="R253" s="32">
        <v>0</v>
      </c>
      <c r="S253" s="33">
        <v>63</v>
      </c>
      <c r="T253" s="30">
        <v>41</v>
      </c>
      <c r="U253" s="34">
        <v>0.6507936507936507</v>
      </c>
      <c r="V253" s="30">
        <f t="shared" si="14"/>
        <v>6</v>
      </c>
      <c r="W253" s="34">
        <f t="shared" si="15"/>
        <v>0.1276595744680851</v>
      </c>
      <c r="X253" s="30">
        <v>22</v>
      </c>
      <c r="Y253" s="34">
        <v>0.3492063492063492</v>
      </c>
      <c r="Z253" s="30">
        <v>0</v>
      </c>
      <c r="AA253" s="151">
        <v>0</v>
      </c>
    </row>
    <row r="254" spans="1:27" ht="15" customHeight="1">
      <c r="A254" s="336"/>
      <c r="B254" s="262" t="s">
        <v>2</v>
      </c>
      <c r="C254" s="123">
        <v>60</v>
      </c>
      <c r="D254" s="10">
        <v>52</v>
      </c>
      <c r="E254" s="9">
        <v>0.8666666666666667</v>
      </c>
      <c r="F254" s="10">
        <v>8</v>
      </c>
      <c r="G254" s="9">
        <v>0.13333333333333333</v>
      </c>
      <c r="H254" s="10">
        <v>8</v>
      </c>
      <c r="I254" s="17">
        <v>0.13333333333333333</v>
      </c>
      <c r="J254" s="13">
        <v>60</v>
      </c>
      <c r="K254" s="3">
        <v>49</v>
      </c>
      <c r="L254" s="11">
        <v>0.8166666666666668</v>
      </c>
      <c r="M254" s="3">
        <f t="shared" si="16"/>
        <v>3</v>
      </c>
      <c r="N254" s="11">
        <f t="shared" si="13"/>
        <v>0.057692307692307696</v>
      </c>
      <c r="O254" s="3">
        <v>11</v>
      </c>
      <c r="P254" s="11">
        <v>0.18333333333333332</v>
      </c>
      <c r="Q254" s="3">
        <v>0</v>
      </c>
      <c r="R254" s="14">
        <v>0</v>
      </c>
      <c r="S254" s="15">
        <v>60</v>
      </c>
      <c r="T254" s="3">
        <v>49</v>
      </c>
      <c r="U254" s="12">
        <v>0.8166666666666668</v>
      </c>
      <c r="V254" s="3">
        <f t="shared" si="14"/>
        <v>0</v>
      </c>
      <c r="W254" s="12">
        <f t="shared" si="15"/>
        <v>0</v>
      </c>
      <c r="X254" s="3">
        <v>11</v>
      </c>
      <c r="Y254" s="12">
        <v>0.18333333333333332</v>
      </c>
      <c r="Z254" s="3">
        <v>0</v>
      </c>
      <c r="AA254" s="146">
        <v>0</v>
      </c>
    </row>
    <row r="255" spans="1:27" ht="15" customHeight="1">
      <c r="A255" s="336"/>
      <c r="B255" s="262" t="s">
        <v>3</v>
      </c>
      <c r="C255" s="123">
        <v>54</v>
      </c>
      <c r="D255" s="10">
        <v>51</v>
      </c>
      <c r="E255" s="9">
        <v>0.9444444444444444</v>
      </c>
      <c r="F255" s="10">
        <v>3</v>
      </c>
      <c r="G255" s="9">
        <v>0.05555555555555555</v>
      </c>
      <c r="H255" s="10">
        <v>3</v>
      </c>
      <c r="I255" s="17">
        <v>0.05555555555555555</v>
      </c>
      <c r="J255" s="13">
        <v>54</v>
      </c>
      <c r="K255" s="3">
        <v>45</v>
      </c>
      <c r="L255" s="11">
        <v>0.8333333333333333</v>
      </c>
      <c r="M255" s="3">
        <f t="shared" si="16"/>
        <v>6</v>
      </c>
      <c r="N255" s="11">
        <f t="shared" si="13"/>
        <v>0.11764705882352941</v>
      </c>
      <c r="O255" s="3">
        <v>9</v>
      </c>
      <c r="P255" s="11">
        <v>0.16666666666666669</v>
      </c>
      <c r="Q255" s="3">
        <v>0</v>
      </c>
      <c r="R255" s="14">
        <v>0</v>
      </c>
      <c r="S255" s="15">
        <v>54</v>
      </c>
      <c r="T255" s="3">
        <v>42</v>
      </c>
      <c r="U255" s="12">
        <v>0.7777777777777777</v>
      </c>
      <c r="V255" s="3">
        <f t="shared" si="14"/>
        <v>3</v>
      </c>
      <c r="W255" s="12">
        <f t="shared" si="15"/>
        <v>0.06666666666666667</v>
      </c>
      <c r="X255" s="3">
        <v>12</v>
      </c>
      <c r="Y255" s="12">
        <v>0.2222222222222222</v>
      </c>
      <c r="Z255" s="3">
        <v>0</v>
      </c>
      <c r="AA255" s="146">
        <v>0</v>
      </c>
    </row>
    <row r="256" spans="1:27" ht="15" customHeight="1">
      <c r="A256" s="336"/>
      <c r="B256" s="262" t="s">
        <v>4</v>
      </c>
      <c r="C256" s="123">
        <v>58</v>
      </c>
      <c r="D256" s="10">
        <v>46</v>
      </c>
      <c r="E256" s="9">
        <v>0.7931034482758621</v>
      </c>
      <c r="F256" s="10">
        <v>12</v>
      </c>
      <c r="G256" s="9">
        <v>0.20689655172413793</v>
      </c>
      <c r="H256" s="10">
        <v>12</v>
      </c>
      <c r="I256" s="17">
        <v>0.20689655172413793</v>
      </c>
      <c r="J256" s="13">
        <v>58</v>
      </c>
      <c r="K256" s="3">
        <v>39</v>
      </c>
      <c r="L256" s="11">
        <v>0.6724137931034483</v>
      </c>
      <c r="M256" s="3">
        <f t="shared" si="16"/>
        <v>7</v>
      </c>
      <c r="N256" s="11">
        <f t="shared" si="13"/>
        <v>0.15217391304347827</v>
      </c>
      <c r="O256" s="3">
        <v>19</v>
      </c>
      <c r="P256" s="11">
        <v>0.32758620689655177</v>
      </c>
      <c r="Q256" s="3">
        <v>0</v>
      </c>
      <c r="R256" s="14">
        <v>0</v>
      </c>
      <c r="S256" s="15">
        <v>58</v>
      </c>
      <c r="T256" s="3">
        <v>35</v>
      </c>
      <c r="U256" s="12">
        <v>0.603448275862069</v>
      </c>
      <c r="V256" s="3">
        <f t="shared" si="14"/>
        <v>4</v>
      </c>
      <c r="W256" s="12">
        <f t="shared" si="15"/>
        <v>0.10256410256410256</v>
      </c>
      <c r="X256" s="3">
        <v>23</v>
      </c>
      <c r="Y256" s="12">
        <v>0.39655172413793105</v>
      </c>
      <c r="Z256" s="3">
        <v>0</v>
      </c>
      <c r="AA256" s="146">
        <v>0</v>
      </c>
    </row>
    <row r="257" spans="1:27" ht="15" customHeight="1">
      <c r="A257" s="336"/>
      <c r="B257" s="262" t="s">
        <v>5</v>
      </c>
      <c r="C257" s="123">
        <v>60</v>
      </c>
      <c r="D257" s="10">
        <v>53</v>
      </c>
      <c r="E257" s="9">
        <v>0.8833333333333333</v>
      </c>
      <c r="F257" s="10">
        <v>7</v>
      </c>
      <c r="G257" s="9">
        <v>0.11666666666666665</v>
      </c>
      <c r="H257" s="10">
        <v>7</v>
      </c>
      <c r="I257" s="17">
        <v>0.11666666666666665</v>
      </c>
      <c r="J257" s="13">
        <v>60</v>
      </c>
      <c r="K257" s="3">
        <v>48</v>
      </c>
      <c r="L257" s="11">
        <v>0.8</v>
      </c>
      <c r="M257" s="3">
        <f t="shared" si="16"/>
        <v>5</v>
      </c>
      <c r="N257" s="11">
        <f t="shared" si="13"/>
        <v>0.09433962264150944</v>
      </c>
      <c r="O257" s="3">
        <v>12</v>
      </c>
      <c r="P257" s="11">
        <v>0.2</v>
      </c>
      <c r="Q257" s="3">
        <v>0</v>
      </c>
      <c r="R257" s="14">
        <v>0</v>
      </c>
      <c r="S257" s="15">
        <v>60</v>
      </c>
      <c r="T257" s="3">
        <v>46</v>
      </c>
      <c r="U257" s="12">
        <v>0.7666666666666667</v>
      </c>
      <c r="V257" s="3">
        <f t="shared" si="14"/>
        <v>2</v>
      </c>
      <c r="W257" s="12">
        <f t="shared" si="15"/>
        <v>0.041666666666666664</v>
      </c>
      <c r="X257" s="3">
        <v>14</v>
      </c>
      <c r="Y257" s="12">
        <v>0.2333333333333333</v>
      </c>
      <c r="Z257" s="3">
        <v>0</v>
      </c>
      <c r="AA257" s="146">
        <v>0</v>
      </c>
    </row>
    <row r="258" spans="1:27" ht="15" customHeight="1">
      <c r="A258" s="336"/>
      <c r="B258" s="262" t="s">
        <v>6</v>
      </c>
      <c r="C258" s="123">
        <v>53</v>
      </c>
      <c r="D258" s="10">
        <v>45</v>
      </c>
      <c r="E258" s="9">
        <v>0.8490566037735848</v>
      </c>
      <c r="F258" s="10">
        <v>8</v>
      </c>
      <c r="G258" s="9">
        <v>0.1509433962264151</v>
      </c>
      <c r="H258" s="10">
        <v>8</v>
      </c>
      <c r="I258" s="17">
        <v>0.1509433962264151</v>
      </c>
      <c r="J258" s="13">
        <v>53</v>
      </c>
      <c r="K258" s="3">
        <v>41</v>
      </c>
      <c r="L258" s="11">
        <v>0.7735849056603773</v>
      </c>
      <c r="M258" s="3">
        <f t="shared" si="16"/>
        <v>4</v>
      </c>
      <c r="N258" s="11">
        <f t="shared" si="13"/>
        <v>0.08888888888888889</v>
      </c>
      <c r="O258" s="3">
        <v>12</v>
      </c>
      <c r="P258" s="11">
        <v>0.22641509433962262</v>
      </c>
      <c r="Q258" s="3">
        <v>0</v>
      </c>
      <c r="R258" s="14">
        <v>0</v>
      </c>
      <c r="S258" s="15">
        <v>53</v>
      </c>
      <c r="T258" s="3">
        <v>41</v>
      </c>
      <c r="U258" s="12">
        <v>0.7735849056603773</v>
      </c>
      <c r="V258" s="3">
        <f t="shared" si="14"/>
        <v>0</v>
      </c>
      <c r="W258" s="12">
        <f t="shared" si="15"/>
        <v>0</v>
      </c>
      <c r="X258" s="3">
        <v>12</v>
      </c>
      <c r="Y258" s="12">
        <v>0.22641509433962262</v>
      </c>
      <c r="Z258" s="3">
        <v>0</v>
      </c>
      <c r="AA258" s="146">
        <v>0</v>
      </c>
    </row>
    <row r="259" spans="1:27" ht="15" customHeight="1">
      <c r="A259" s="336"/>
      <c r="B259" s="262" t="s">
        <v>7</v>
      </c>
      <c r="C259" s="123">
        <v>52</v>
      </c>
      <c r="D259" s="10">
        <v>49</v>
      </c>
      <c r="E259" s="9">
        <v>0.9423076923076923</v>
      </c>
      <c r="F259" s="10">
        <v>3</v>
      </c>
      <c r="G259" s="9">
        <v>0.05769230769230769</v>
      </c>
      <c r="H259" s="10">
        <v>3</v>
      </c>
      <c r="I259" s="17">
        <v>0.05769230769230769</v>
      </c>
      <c r="J259" s="13">
        <v>52</v>
      </c>
      <c r="K259" s="3">
        <v>47</v>
      </c>
      <c r="L259" s="11">
        <v>0.9038461538461539</v>
      </c>
      <c r="M259" s="3">
        <f t="shared" si="16"/>
        <v>2</v>
      </c>
      <c r="N259" s="11">
        <f t="shared" si="13"/>
        <v>0.04081632653061224</v>
      </c>
      <c r="O259" s="3">
        <v>5</v>
      </c>
      <c r="P259" s="11">
        <v>0.09615384615384615</v>
      </c>
      <c r="Q259" s="3">
        <v>0</v>
      </c>
      <c r="R259" s="14">
        <v>0</v>
      </c>
      <c r="S259" s="15">
        <v>52</v>
      </c>
      <c r="T259" s="3">
        <v>41</v>
      </c>
      <c r="U259" s="12">
        <v>0.7884615384615384</v>
      </c>
      <c r="V259" s="3">
        <f t="shared" si="14"/>
        <v>6</v>
      </c>
      <c r="W259" s="12">
        <f t="shared" si="15"/>
        <v>0.1276595744680851</v>
      </c>
      <c r="X259" s="3">
        <v>11</v>
      </c>
      <c r="Y259" s="12">
        <v>0.21153846153846154</v>
      </c>
      <c r="Z259" s="3">
        <v>0</v>
      </c>
      <c r="AA259" s="146">
        <v>0</v>
      </c>
    </row>
    <row r="260" spans="1:27" ht="15" customHeight="1">
      <c r="A260" s="336"/>
      <c r="B260" s="263">
        <v>2007</v>
      </c>
      <c r="C260" s="123">
        <v>77</v>
      </c>
      <c r="D260" s="10">
        <v>65</v>
      </c>
      <c r="E260" s="9">
        <v>0.8441558441558441</v>
      </c>
      <c r="F260" s="10">
        <v>12</v>
      </c>
      <c r="G260" s="9">
        <v>0.15584415584415584</v>
      </c>
      <c r="H260" s="10">
        <v>12</v>
      </c>
      <c r="I260" s="17">
        <v>0.15584415584415584</v>
      </c>
      <c r="J260" s="13">
        <v>77</v>
      </c>
      <c r="K260" s="3">
        <v>59</v>
      </c>
      <c r="L260" s="11">
        <v>0.7662337662337663</v>
      </c>
      <c r="M260" s="3">
        <f t="shared" si="16"/>
        <v>6</v>
      </c>
      <c r="N260" s="11">
        <f t="shared" si="13"/>
        <v>0.09230769230769231</v>
      </c>
      <c r="O260" s="3">
        <v>18</v>
      </c>
      <c r="P260" s="11">
        <v>0.23376623376623373</v>
      </c>
      <c r="Q260" s="3">
        <v>0</v>
      </c>
      <c r="R260" s="14">
        <v>0</v>
      </c>
      <c r="S260" s="15">
        <v>77</v>
      </c>
      <c r="T260" s="3">
        <v>56</v>
      </c>
      <c r="U260" s="12">
        <v>0.7272727272727273</v>
      </c>
      <c r="V260" s="3">
        <f t="shared" si="14"/>
        <v>3</v>
      </c>
      <c r="W260" s="12">
        <f t="shared" si="15"/>
        <v>0.05084745762711865</v>
      </c>
      <c r="X260" s="3">
        <v>21</v>
      </c>
      <c r="Y260" s="12">
        <v>0.2727272727272727</v>
      </c>
      <c r="Z260" s="3">
        <v>0</v>
      </c>
      <c r="AA260" s="146">
        <v>0</v>
      </c>
    </row>
    <row r="261" spans="1:27" ht="15" customHeight="1">
      <c r="A261" s="336"/>
      <c r="B261" s="263">
        <v>2008</v>
      </c>
      <c r="C261" s="123">
        <v>68</v>
      </c>
      <c r="D261" s="10">
        <v>60</v>
      </c>
      <c r="E261" s="9">
        <v>0.8823529411764706</v>
      </c>
      <c r="F261" s="10">
        <v>8</v>
      </c>
      <c r="G261" s="9">
        <v>0.1176470588235294</v>
      </c>
      <c r="H261" s="10">
        <v>8</v>
      </c>
      <c r="I261" s="17">
        <v>0.1176470588235294</v>
      </c>
      <c r="J261" s="13">
        <v>68</v>
      </c>
      <c r="K261" s="3">
        <v>57</v>
      </c>
      <c r="L261" s="11">
        <v>0.8382352941176471</v>
      </c>
      <c r="M261" s="3">
        <f t="shared" si="16"/>
        <v>3</v>
      </c>
      <c r="N261" s="11">
        <f t="shared" si="13"/>
        <v>0.05</v>
      </c>
      <c r="O261" s="3">
        <v>11</v>
      </c>
      <c r="P261" s="11">
        <v>0.16176470588235292</v>
      </c>
      <c r="Q261" s="3">
        <v>0</v>
      </c>
      <c r="R261" s="14">
        <v>0</v>
      </c>
      <c r="S261" s="15">
        <v>68</v>
      </c>
      <c r="T261" s="3">
        <v>48</v>
      </c>
      <c r="U261" s="12">
        <v>0.7058823529411765</v>
      </c>
      <c r="V261" s="3">
        <f t="shared" si="14"/>
        <v>9</v>
      </c>
      <c r="W261" s="12">
        <f t="shared" si="15"/>
        <v>0.15789473684210525</v>
      </c>
      <c r="X261" s="3">
        <v>20</v>
      </c>
      <c r="Y261" s="12">
        <v>0.29411764705882354</v>
      </c>
      <c r="Z261" s="3">
        <v>0</v>
      </c>
      <c r="AA261" s="146">
        <v>0</v>
      </c>
    </row>
    <row r="262" spans="1:27" ht="15" customHeight="1">
      <c r="A262" s="336"/>
      <c r="B262" s="263">
        <v>2009</v>
      </c>
      <c r="C262" s="123">
        <v>77</v>
      </c>
      <c r="D262" s="10">
        <v>69</v>
      </c>
      <c r="E262" s="9">
        <v>0.8961038961038961</v>
      </c>
      <c r="F262" s="10">
        <v>8</v>
      </c>
      <c r="G262" s="9">
        <v>0.10389610389610389</v>
      </c>
      <c r="H262" s="10">
        <v>8</v>
      </c>
      <c r="I262" s="17">
        <v>0.10389610389610389</v>
      </c>
      <c r="J262" s="13">
        <v>77</v>
      </c>
      <c r="K262" s="3">
        <v>57</v>
      </c>
      <c r="L262" s="11">
        <v>0.7402597402597402</v>
      </c>
      <c r="M262" s="3">
        <f t="shared" si="16"/>
        <v>12</v>
      </c>
      <c r="N262" s="11">
        <f t="shared" si="13"/>
        <v>0.17391304347826086</v>
      </c>
      <c r="O262" s="3">
        <v>20</v>
      </c>
      <c r="P262" s="11">
        <v>0.2597402597402597</v>
      </c>
      <c r="Q262" s="3">
        <v>0</v>
      </c>
      <c r="R262" s="14">
        <v>0</v>
      </c>
      <c r="S262" s="15">
        <v>77</v>
      </c>
      <c r="T262" s="3">
        <v>53</v>
      </c>
      <c r="U262" s="12">
        <v>0.6883116883116884</v>
      </c>
      <c r="V262" s="3">
        <f t="shared" si="14"/>
        <v>4</v>
      </c>
      <c r="W262" s="12">
        <f t="shared" si="15"/>
        <v>0.07017543859649122</v>
      </c>
      <c r="X262" s="3">
        <v>24</v>
      </c>
      <c r="Y262" s="12">
        <v>0.3116883116883117</v>
      </c>
      <c r="Z262" s="3">
        <v>0</v>
      </c>
      <c r="AA262" s="146">
        <v>0</v>
      </c>
    </row>
    <row r="263" spans="1:27" ht="15" customHeight="1">
      <c r="A263" s="336"/>
      <c r="B263" s="263">
        <v>2010</v>
      </c>
      <c r="C263" s="123">
        <v>67</v>
      </c>
      <c r="D263" s="10">
        <v>59</v>
      </c>
      <c r="E263" s="9">
        <v>0.8805970149253731</v>
      </c>
      <c r="F263" s="10">
        <v>8</v>
      </c>
      <c r="G263" s="9">
        <v>0.11940298507462685</v>
      </c>
      <c r="H263" s="10">
        <v>8</v>
      </c>
      <c r="I263" s="17">
        <v>0.11940298507462685</v>
      </c>
      <c r="J263" s="13">
        <v>67</v>
      </c>
      <c r="K263" s="3">
        <v>53</v>
      </c>
      <c r="L263" s="11">
        <v>0.7910447761194029</v>
      </c>
      <c r="M263" s="3">
        <f t="shared" si="16"/>
        <v>6</v>
      </c>
      <c r="N263" s="11">
        <f t="shared" si="13"/>
        <v>0.1016949152542373</v>
      </c>
      <c r="O263" s="3">
        <v>14</v>
      </c>
      <c r="P263" s="11">
        <v>0.208955223880597</v>
      </c>
      <c r="Q263" s="3">
        <v>0</v>
      </c>
      <c r="R263" s="14">
        <v>0</v>
      </c>
      <c r="S263" s="15">
        <v>67</v>
      </c>
      <c r="T263" s="3">
        <v>50</v>
      </c>
      <c r="U263" s="12">
        <v>0.746268656716418</v>
      </c>
      <c r="V263" s="3">
        <f t="shared" si="14"/>
        <v>3</v>
      </c>
      <c r="W263" s="12">
        <f t="shared" si="15"/>
        <v>0.05660377358490566</v>
      </c>
      <c r="X263" s="3">
        <v>17</v>
      </c>
      <c r="Y263" s="12">
        <v>0.2537313432835821</v>
      </c>
      <c r="Z263" s="3">
        <v>0</v>
      </c>
      <c r="AA263" s="146">
        <v>0</v>
      </c>
    </row>
    <row r="264" spans="1:27" ht="15" customHeight="1">
      <c r="A264" s="336"/>
      <c r="B264" s="263">
        <v>2011</v>
      </c>
      <c r="C264" s="123">
        <v>54</v>
      </c>
      <c r="D264" s="10">
        <v>49</v>
      </c>
      <c r="E264" s="9">
        <v>0.9074074074074074</v>
      </c>
      <c r="F264" s="10">
        <v>5</v>
      </c>
      <c r="G264" s="9">
        <v>0.0925925925925926</v>
      </c>
      <c r="H264" s="10">
        <v>5</v>
      </c>
      <c r="I264" s="17">
        <v>0.0925925925925926</v>
      </c>
      <c r="J264" s="13">
        <v>54</v>
      </c>
      <c r="K264" s="3">
        <v>44</v>
      </c>
      <c r="L264" s="11">
        <v>0.8148148148148148</v>
      </c>
      <c r="M264" s="3">
        <f t="shared" si="16"/>
        <v>5</v>
      </c>
      <c r="N264" s="11">
        <f t="shared" si="13"/>
        <v>0.10204081632653061</v>
      </c>
      <c r="O264" s="3">
        <v>10</v>
      </c>
      <c r="P264" s="11">
        <v>0.1851851851851852</v>
      </c>
      <c r="Q264" s="3">
        <v>0</v>
      </c>
      <c r="R264" s="14">
        <v>0</v>
      </c>
      <c r="S264" s="15">
        <v>54</v>
      </c>
      <c r="T264" s="3">
        <v>42</v>
      </c>
      <c r="U264" s="12">
        <v>0.778</v>
      </c>
      <c r="V264" s="3">
        <f t="shared" si="14"/>
        <v>2</v>
      </c>
      <c r="W264" s="12">
        <f t="shared" si="15"/>
        <v>0.045454545454545456</v>
      </c>
      <c r="X264" s="3">
        <v>12</v>
      </c>
      <c r="Y264" s="12">
        <v>0.222</v>
      </c>
      <c r="Z264" s="3">
        <v>0</v>
      </c>
      <c r="AA264" s="146">
        <v>0</v>
      </c>
    </row>
    <row r="265" spans="1:27" ht="15" customHeight="1">
      <c r="A265" s="336"/>
      <c r="B265" s="270">
        <v>2012</v>
      </c>
      <c r="C265" s="126">
        <v>40</v>
      </c>
      <c r="D265" s="88">
        <v>38</v>
      </c>
      <c r="E265" s="89">
        <v>0.95</v>
      </c>
      <c r="F265" s="88">
        <v>2</v>
      </c>
      <c r="G265" s="89">
        <v>0.05</v>
      </c>
      <c r="H265" s="88">
        <v>2</v>
      </c>
      <c r="I265" s="97">
        <v>0.05</v>
      </c>
      <c r="J265" s="90">
        <v>40</v>
      </c>
      <c r="K265" s="91">
        <v>37</v>
      </c>
      <c r="L265" s="92">
        <v>0.925</v>
      </c>
      <c r="M265" s="3">
        <f t="shared" si="16"/>
        <v>1</v>
      </c>
      <c r="N265" s="92">
        <f t="shared" si="13"/>
        <v>0.02631578947368421</v>
      </c>
      <c r="O265" s="91">
        <v>3</v>
      </c>
      <c r="P265" s="92">
        <v>0.075</v>
      </c>
      <c r="Q265" s="91">
        <v>0</v>
      </c>
      <c r="R265" s="93">
        <v>0</v>
      </c>
      <c r="S265" s="94">
        <v>40</v>
      </c>
      <c r="T265" s="91"/>
      <c r="U265" s="95"/>
      <c r="V265" s="91"/>
      <c r="W265" s="95"/>
      <c r="X265" s="91"/>
      <c r="Y265" s="95"/>
      <c r="Z265" s="91">
        <v>40</v>
      </c>
      <c r="AA265" s="147">
        <v>1</v>
      </c>
    </row>
    <row r="266" spans="1:27" ht="15" customHeight="1" thickBot="1">
      <c r="A266" s="336"/>
      <c r="B266" s="264">
        <v>2013</v>
      </c>
      <c r="C266" s="133">
        <v>58</v>
      </c>
      <c r="D266" s="35">
        <v>53</v>
      </c>
      <c r="E266" s="36">
        <v>0.914</v>
      </c>
      <c r="F266" s="35"/>
      <c r="G266" s="36"/>
      <c r="H266" s="35"/>
      <c r="I266" s="61"/>
      <c r="J266" s="37"/>
      <c r="K266" s="38"/>
      <c r="L266" s="39"/>
      <c r="M266" s="38"/>
      <c r="N266" s="39"/>
      <c r="O266" s="38"/>
      <c r="P266" s="39"/>
      <c r="Q266" s="38"/>
      <c r="R266" s="40"/>
      <c r="S266" s="41"/>
      <c r="T266" s="38"/>
      <c r="U266" s="42"/>
      <c r="V266" s="38"/>
      <c r="W266" s="42"/>
      <c r="X266" s="38"/>
      <c r="Y266" s="42"/>
      <c r="Z266" s="38"/>
      <c r="AA266" s="145"/>
    </row>
    <row r="267" spans="1:27" ht="15" customHeight="1" thickBot="1" thickTop="1">
      <c r="A267" s="373" t="s">
        <v>77</v>
      </c>
      <c r="B267" s="374"/>
      <c r="C267" s="98"/>
      <c r="D267" s="99"/>
      <c r="E267" s="100">
        <f>AVERAGE(E253:E266)</f>
        <v>0.8887441558185329</v>
      </c>
      <c r="F267" s="99"/>
      <c r="G267" s="100">
        <f>AVERAGE(G253:G265)</f>
        <v>0.11319860142619508</v>
      </c>
      <c r="H267" s="99"/>
      <c r="I267" s="101">
        <f>AVERAGE(I253:I265)</f>
        <v>0.11319860142619508</v>
      </c>
      <c r="J267" s="102"/>
      <c r="K267" s="103"/>
      <c r="L267" s="136">
        <f>AVERAGE(L253:L265)</f>
        <v>0.8016511530913152</v>
      </c>
      <c r="M267" s="99"/>
      <c r="N267" s="136">
        <f>AVERAGE(N253:N265)</f>
        <v>0.09681112770577055</v>
      </c>
      <c r="O267" s="99"/>
      <c r="P267" s="136">
        <f>AVERAGE(P253:P265)</f>
        <v>0.19834884690868487</v>
      </c>
      <c r="Q267" s="99"/>
      <c r="R267" s="104"/>
      <c r="S267" s="105"/>
      <c r="T267" s="99"/>
      <c r="U267" s="136">
        <f>AVERAGE(U253:U264)</f>
        <v>0.7352612422608965</v>
      </c>
      <c r="V267" s="99"/>
      <c r="W267" s="136">
        <f>AVERAGE(W253:W264)</f>
        <v>0.07059937807823102</v>
      </c>
      <c r="X267" s="99"/>
      <c r="Y267" s="136">
        <f>AVERAGE(Y253:Y264)</f>
        <v>0.2647387577391036</v>
      </c>
      <c r="Z267" s="99"/>
      <c r="AA267" s="152"/>
    </row>
    <row r="268" spans="1:27" ht="15" customHeight="1" thickBot="1" thickTop="1">
      <c r="A268" s="375" t="s">
        <v>71</v>
      </c>
      <c r="B268" s="295"/>
      <c r="C268" s="80"/>
      <c r="D268" s="74"/>
      <c r="E268" s="167">
        <f>_xlfn.STDEV.P(E253:I266)</f>
        <v>3.748015635239842</v>
      </c>
      <c r="F268" s="74"/>
      <c r="G268" s="75">
        <f>_xlfn.STDEV.P(G253:G265)</f>
        <v>0.04243689529627111</v>
      </c>
      <c r="H268" s="74"/>
      <c r="I268" s="76">
        <f>_xlfn.STDEV.P(I253:I265)</f>
        <v>0.04243689529627111</v>
      </c>
      <c r="J268" s="73"/>
      <c r="K268" s="74"/>
      <c r="L268" s="75">
        <f>_xlfn.STDEV.P(L253:L265)</f>
        <v>0.06452292977862736</v>
      </c>
      <c r="M268" s="74"/>
      <c r="N268" s="75">
        <f>_xlfn.STDEV.P(N253:N265)</f>
        <v>0.04428441246169132</v>
      </c>
      <c r="O268" s="74"/>
      <c r="P268" s="75">
        <f>_xlfn.STDEV.P(P253:P265)</f>
        <v>0.06452292977862727</v>
      </c>
      <c r="Q268" s="74"/>
      <c r="R268" s="77"/>
      <c r="S268" s="78"/>
      <c r="T268" s="74"/>
      <c r="U268" s="75">
        <f>_xlfn.STDEV.P(U253:U264)</f>
        <v>0.060075069094120775</v>
      </c>
      <c r="V268" s="74"/>
      <c r="W268" s="75">
        <f>_xlfn.STDEV.P(W253:W264)</f>
        <v>0.0476038560369187</v>
      </c>
      <c r="X268" s="74"/>
      <c r="Y268" s="75">
        <f>_xlfn.STDEV.P(Y253:Y264)</f>
        <v>0.0600750690941207</v>
      </c>
      <c r="Z268" s="74"/>
      <c r="AA268" s="149"/>
    </row>
    <row r="269" spans="1:27" ht="15" customHeight="1" thickBot="1" thickTop="1">
      <c r="A269" s="372" t="s">
        <v>75</v>
      </c>
      <c r="B269" s="297"/>
      <c r="C269" s="60"/>
      <c r="D269" s="44"/>
      <c r="E269" s="81">
        <f>(E266-E253)/($B$18-$B$5)</f>
        <v>0.001931623931623938</v>
      </c>
      <c r="F269" s="44"/>
      <c r="G269" s="81">
        <f>SLOPE(G253:G265,$B$253:$B$265)</f>
        <v>-0.016825065621001903</v>
      </c>
      <c r="H269" s="44"/>
      <c r="I269" s="82">
        <f>SLOPE(I253:I265,$B$253:$B$265)</f>
        <v>-0.016825065621001903</v>
      </c>
      <c r="J269" s="70"/>
      <c r="K269" s="69"/>
      <c r="L269" s="81">
        <f>(L265-L253)/($B$17-$B$5)</f>
        <v>0.014914021164021166</v>
      </c>
      <c r="M269" s="168"/>
      <c r="N269" s="81">
        <f>(N265-N253)/($B$17-$B$5)</f>
        <v>-0.011199874686716793</v>
      </c>
      <c r="O269" s="69"/>
      <c r="P269" s="81">
        <f>(P265-P253)/($B$17-$B$5)</f>
        <v>-0.014914021164021162</v>
      </c>
      <c r="Q269" s="69"/>
      <c r="R269" s="71"/>
      <c r="S269" s="72"/>
      <c r="T269" s="69"/>
      <c r="U269" s="81">
        <f>(U264-U253)/($B$16-$B$5)</f>
        <v>0.011564213564213575</v>
      </c>
      <c r="V269" s="69"/>
      <c r="W269" s="81">
        <f>(W264-W253)/($B$16-$B$5)</f>
        <v>-0.007473184455776331</v>
      </c>
      <c r="X269" s="69"/>
      <c r="Y269" s="81">
        <f>(Y264-Y253)/($B$16-$B$5)</f>
        <v>-0.011564213564213562</v>
      </c>
      <c r="Z269" s="69"/>
      <c r="AA269" s="153"/>
    </row>
    <row r="270" spans="1:27" ht="15" customHeight="1" thickTop="1">
      <c r="A270" s="346" t="s">
        <v>46</v>
      </c>
      <c r="B270" s="265" t="s">
        <v>1</v>
      </c>
      <c r="C270" s="124">
        <v>29</v>
      </c>
      <c r="D270" s="27">
        <v>25</v>
      </c>
      <c r="E270" s="28">
        <v>0.8620689655172414</v>
      </c>
      <c r="F270" s="27">
        <v>4</v>
      </c>
      <c r="G270" s="28">
        <v>0.13793103448275862</v>
      </c>
      <c r="H270" s="27">
        <v>4</v>
      </c>
      <c r="I270" s="63">
        <v>0.13793103448275862</v>
      </c>
      <c r="J270" s="29">
        <v>29</v>
      </c>
      <c r="K270" s="30">
        <v>24</v>
      </c>
      <c r="L270" s="31">
        <v>0.8275862068965517</v>
      </c>
      <c r="M270" s="30">
        <f t="shared" si="16"/>
        <v>1</v>
      </c>
      <c r="N270" s="31">
        <f t="shared" si="13"/>
        <v>0.04</v>
      </c>
      <c r="O270" s="30">
        <v>5</v>
      </c>
      <c r="P270" s="31">
        <v>0.1724137931034483</v>
      </c>
      <c r="Q270" s="30">
        <v>0</v>
      </c>
      <c r="R270" s="32">
        <v>0</v>
      </c>
      <c r="S270" s="33">
        <v>29</v>
      </c>
      <c r="T270" s="30">
        <v>20</v>
      </c>
      <c r="U270" s="34">
        <v>0.6896551724137931</v>
      </c>
      <c r="V270" s="30">
        <f t="shared" si="14"/>
        <v>4</v>
      </c>
      <c r="W270" s="34">
        <f t="shared" si="15"/>
        <v>0.16666666666666666</v>
      </c>
      <c r="X270" s="30">
        <v>9</v>
      </c>
      <c r="Y270" s="34">
        <v>0.3103448275862069</v>
      </c>
      <c r="Z270" s="30">
        <v>0</v>
      </c>
      <c r="AA270" s="151">
        <v>0</v>
      </c>
    </row>
    <row r="271" spans="1:27" ht="15" customHeight="1">
      <c r="A271" s="336"/>
      <c r="B271" s="262" t="s">
        <v>2</v>
      </c>
      <c r="C271" s="123">
        <v>33</v>
      </c>
      <c r="D271" s="10">
        <v>29</v>
      </c>
      <c r="E271" s="9">
        <v>0.8787878787878788</v>
      </c>
      <c r="F271" s="10">
        <v>4</v>
      </c>
      <c r="G271" s="9">
        <v>0.12121212121212122</v>
      </c>
      <c r="H271" s="10">
        <v>4</v>
      </c>
      <c r="I271" s="17">
        <v>0.12121212121212122</v>
      </c>
      <c r="J271" s="13">
        <v>33</v>
      </c>
      <c r="K271" s="3">
        <v>26</v>
      </c>
      <c r="L271" s="11">
        <v>0.7878787878787878</v>
      </c>
      <c r="M271" s="3">
        <f t="shared" si="16"/>
        <v>3</v>
      </c>
      <c r="N271" s="11">
        <f t="shared" si="13"/>
        <v>0.10344827586206896</v>
      </c>
      <c r="O271" s="3">
        <v>7</v>
      </c>
      <c r="P271" s="11">
        <v>0.2121212121212121</v>
      </c>
      <c r="Q271" s="3">
        <v>0</v>
      </c>
      <c r="R271" s="14">
        <v>0</v>
      </c>
      <c r="S271" s="15">
        <v>33</v>
      </c>
      <c r="T271" s="3">
        <v>21</v>
      </c>
      <c r="U271" s="12">
        <v>0.6363636363636364</v>
      </c>
      <c r="V271" s="3">
        <f t="shared" si="14"/>
        <v>5</v>
      </c>
      <c r="W271" s="12">
        <f t="shared" si="15"/>
        <v>0.19230769230769232</v>
      </c>
      <c r="X271" s="3">
        <v>12</v>
      </c>
      <c r="Y271" s="12">
        <v>0.36363636363636365</v>
      </c>
      <c r="Z271" s="3">
        <v>0</v>
      </c>
      <c r="AA271" s="146">
        <v>0</v>
      </c>
    </row>
    <row r="272" spans="1:27" ht="15" customHeight="1">
      <c r="A272" s="336"/>
      <c r="B272" s="262" t="s">
        <v>3</v>
      </c>
      <c r="C272" s="123">
        <v>31</v>
      </c>
      <c r="D272" s="10">
        <v>28</v>
      </c>
      <c r="E272" s="9">
        <v>0.903225806451613</v>
      </c>
      <c r="F272" s="10">
        <v>3</v>
      </c>
      <c r="G272" s="9">
        <v>0.0967741935483871</v>
      </c>
      <c r="H272" s="10">
        <v>3</v>
      </c>
      <c r="I272" s="17">
        <v>0.0967741935483871</v>
      </c>
      <c r="J272" s="13">
        <v>31</v>
      </c>
      <c r="K272" s="3">
        <v>22</v>
      </c>
      <c r="L272" s="11">
        <v>0.7096774193548387</v>
      </c>
      <c r="M272" s="3">
        <f t="shared" si="16"/>
        <v>6</v>
      </c>
      <c r="N272" s="11">
        <f t="shared" si="13"/>
        <v>0.21428571428571427</v>
      </c>
      <c r="O272" s="3">
        <v>9</v>
      </c>
      <c r="P272" s="11">
        <v>0.29032258064516125</v>
      </c>
      <c r="Q272" s="3">
        <v>0</v>
      </c>
      <c r="R272" s="14">
        <v>0</v>
      </c>
      <c r="S272" s="15">
        <v>31</v>
      </c>
      <c r="T272" s="3">
        <v>23</v>
      </c>
      <c r="U272" s="12">
        <v>0.7419354838709676</v>
      </c>
      <c r="V272" s="3">
        <f t="shared" si="14"/>
        <v>-1</v>
      </c>
      <c r="W272" s="12">
        <f t="shared" si="15"/>
        <v>-0.045454545454545456</v>
      </c>
      <c r="X272" s="3">
        <v>8</v>
      </c>
      <c r="Y272" s="12">
        <v>0.25806451612903225</v>
      </c>
      <c r="Z272" s="3">
        <v>0</v>
      </c>
      <c r="AA272" s="146">
        <v>0</v>
      </c>
    </row>
    <row r="273" spans="1:27" ht="15" customHeight="1">
      <c r="A273" s="336"/>
      <c r="B273" s="262" t="s">
        <v>4</v>
      </c>
      <c r="C273" s="123">
        <v>30</v>
      </c>
      <c r="D273" s="10">
        <v>25</v>
      </c>
      <c r="E273" s="9">
        <v>0.8333333333333333</v>
      </c>
      <c r="F273" s="10">
        <v>5</v>
      </c>
      <c r="G273" s="9">
        <v>0.16666666666666669</v>
      </c>
      <c r="H273" s="10">
        <v>5</v>
      </c>
      <c r="I273" s="17">
        <v>0.16666666666666669</v>
      </c>
      <c r="J273" s="13">
        <v>30</v>
      </c>
      <c r="K273" s="3">
        <v>20</v>
      </c>
      <c r="L273" s="11">
        <v>0.6666666666666667</v>
      </c>
      <c r="M273" s="3">
        <f t="shared" si="16"/>
        <v>5</v>
      </c>
      <c r="N273" s="11">
        <f aca="true" t="shared" si="17" ref="N273:N282">M273/D273</f>
        <v>0.2</v>
      </c>
      <c r="O273" s="3">
        <v>10</v>
      </c>
      <c r="P273" s="11">
        <v>0.33333333333333337</v>
      </c>
      <c r="Q273" s="3">
        <v>0</v>
      </c>
      <c r="R273" s="14">
        <v>0</v>
      </c>
      <c r="S273" s="15">
        <v>30</v>
      </c>
      <c r="T273" s="3">
        <v>20</v>
      </c>
      <c r="U273" s="12">
        <v>0.6666666666666667</v>
      </c>
      <c r="V273" s="3">
        <f aca="true" t="shared" si="18" ref="V273:V281">K273-T273</f>
        <v>0</v>
      </c>
      <c r="W273" s="12">
        <f aca="true" t="shared" si="19" ref="W273:W281">V273/K273</f>
        <v>0</v>
      </c>
      <c r="X273" s="3">
        <v>10</v>
      </c>
      <c r="Y273" s="12">
        <v>0.33333333333333337</v>
      </c>
      <c r="Z273" s="3">
        <v>0</v>
      </c>
      <c r="AA273" s="146">
        <v>0</v>
      </c>
    </row>
    <row r="274" spans="1:27" ht="15" customHeight="1">
      <c r="A274" s="336"/>
      <c r="B274" s="262" t="s">
        <v>5</v>
      </c>
      <c r="C274" s="123">
        <v>35</v>
      </c>
      <c r="D274" s="10">
        <v>25</v>
      </c>
      <c r="E274" s="9">
        <v>0.7142857142857143</v>
      </c>
      <c r="F274" s="10">
        <v>10</v>
      </c>
      <c r="G274" s="9">
        <v>0.28571428571428575</v>
      </c>
      <c r="H274" s="10">
        <v>10</v>
      </c>
      <c r="I274" s="17">
        <v>0.28571428571428575</v>
      </c>
      <c r="J274" s="13">
        <v>35</v>
      </c>
      <c r="K274" s="3">
        <v>26</v>
      </c>
      <c r="L274" s="11">
        <v>0.7428571428571429</v>
      </c>
      <c r="M274" s="3">
        <f t="shared" si="16"/>
        <v>-1</v>
      </c>
      <c r="N274" s="11">
        <f t="shared" si="17"/>
        <v>-0.04</v>
      </c>
      <c r="O274" s="3">
        <v>9</v>
      </c>
      <c r="P274" s="11">
        <v>0.2571428571428572</v>
      </c>
      <c r="Q274" s="3">
        <v>0</v>
      </c>
      <c r="R274" s="14">
        <v>0</v>
      </c>
      <c r="S274" s="15">
        <v>35</v>
      </c>
      <c r="T274" s="3">
        <v>27</v>
      </c>
      <c r="U274" s="12">
        <v>0.7714285714285714</v>
      </c>
      <c r="V274" s="3">
        <f t="shared" si="18"/>
        <v>-1</v>
      </c>
      <c r="W274" s="12">
        <f t="shared" si="19"/>
        <v>-0.038461538461538464</v>
      </c>
      <c r="X274" s="3">
        <v>8</v>
      </c>
      <c r="Y274" s="12">
        <v>0.22857142857142856</v>
      </c>
      <c r="Z274" s="3">
        <v>0</v>
      </c>
      <c r="AA274" s="146">
        <v>0</v>
      </c>
    </row>
    <row r="275" spans="1:27" ht="15" customHeight="1">
      <c r="A275" s="336"/>
      <c r="B275" s="262" t="s">
        <v>6</v>
      </c>
      <c r="C275" s="123">
        <v>39</v>
      </c>
      <c r="D275" s="10">
        <v>26</v>
      </c>
      <c r="E275" s="9">
        <v>0.6666666666666667</v>
      </c>
      <c r="F275" s="10">
        <v>13</v>
      </c>
      <c r="G275" s="9">
        <v>0.33333333333333337</v>
      </c>
      <c r="H275" s="10">
        <v>13</v>
      </c>
      <c r="I275" s="17">
        <v>0.33333333333333337</v>
      </c>
      <c r="J275" s="13">
        <v>39</v>
      </c>
      <c r="K275" s="3">
        <v>23</v>
      </c>
      <c r="L275" s="11">
        <v>0.5897435897435898</v>
      </c>
      <c r="M275" s="3">
        <f t="shared" si="16"/>
        <v>3</v>
      </c>
      <c r="N275" s="11">
        <f t="shared" si="17"/>
        <v>0.11538461538461539</v>
      </c>
      <c r="O275" s="3">
        <v>16</v>
      </c>
      <c r="P275" s="11">
        <v>0.4102564102564103</v>
      </c>
      <c r="Q275" s="3">
        <v>0</v>
      </c>
      <c r="R275" s="14">
        <v>0</v>
      </c>
      <c r="S275" s="15">
        <v>39</v>
      </c>
      <c r="T275" s="3">
        <v>20</v>
      </c>
      <c r="U275" s="12">
        <v>0.5128205128205129</v>
      </c>
      <c r="V275" s="3">
        <f t="shared" si="18"/>
        <v>3</v>
      </c>
      <c r="W275" s="12">
        <f t="shared" si="19"/>
        <v>0.13043478260869565</v>
      </c>
      <c r="X275" s="3">
        <v>19</v>
      </c>
      <c r="Y275" s="12">
        <v>0.48717948717948717</v>
      </c>
      <c r="Z275" s="3">
        <v>0</v>
      </c>
      <c r="AA275" s="146">
        <v>0</v>
      </c>
    </row>
    <row r="276" spans="1:27" ht="15" customHeight="1">
      <c r="A276" s="336"/>
      <c r="B276" s="262" t="s">
        <v>7</v>
      </c>
      <c r="C276" s="123">
        <v>31</v>
      </c>
      <c r="D276" s="10">
        <v>26</v>
      </c>
      <c r="E276" s="9">
        <v>0.8387096774193549</v>
      </c>
      <c r="F276" s="10">
        <v>5</v>
      </c>
      <c r="G276" s="9">
        <v>0.16129032258064516</v>
      </c>
      <c r="H276" s="10">
        <v>5</v>
      </c>
      <c r="I276" s="17">
        <v>0.16129032258064516</v>
      </c>
      <c r="J276" s="13">
        <v>31</v>
      </c>
      <c r="K276" s="3">
        <v>24</v>
      </c>
      <c r="L276" s="11">
        <v>0.7741935483870968</v>
      </c>
      <c r="M276" s="3">
        <f t="shared" si="16"/>
        <v>2</v>
      </c>
      <c r="N276" s="11">
        <f t="shared" si="17"/>
        <v>0.07692307692307693</v>
      </c>
      <c r="O276" s="3">
        <v>7</v>
      </c>
      <c r="P276" s="11">
        <v>0.22580645161290325</v>
      </c>
      <c r="Q276" s="3">
        <v>0</v>
      </c>
      <c r="R276" s="14">
        <v>0</v>
      </c>
      <c r="S276" s="15">
        <v>31</v>
      </c>
      <c r="T276" s="3">
        <v>24</v>
      </c>
      <c r="U276" s="12">
        <v>0.7741935483870968</v>
      </c>
      <c r="V276" s="3">
        <f t="shared" si="18"/>
        <v>0</v>
      </c>
      <c r="W276" s="12">
        <f t="shared" si="19"/>
        <v>0</v>
      </c>
      <c r="X276" s="3">
        <v>7</v>
      </c>
      <c r="Y276" s="12">
        <v>0.22580645161290325</v>
      </c>
      <c r="Z276" s="3">
        <v>0</v>
      </c>
      <c r="AA276" s="146">
        <v>0</v>
      </c>
    </row>
    <row r="277" spans="1:27" ht="15" customHeight="1">
      <c r="A277" s="336"/>
      <c r="B277" s="263">
        <v>2007</v>
      </c>
      <c r="C277" s="123">
        <v>42</v>
      </c>
      <c r="D277" s="10">
        <v>35</v>
      </c>
      <c r="E277" s="9">
        <v>0.8333333333333335</v>
      </c>
      <c r="F277" s="10">
        <v>7</v>
      </c>
      <c r="G277" s="9">
        <v>0.16666666666666663</v>
      </c>
      <c r="H277" s="10">
        <v>7</v>
      </c>
      <c r="I277" s="17">
        <v>0.16666666666666663</v>
      </c>
      <c r="J277" s="13">
        <v>42</v>
      </c>
      <c r="K277" s="3">
        <v>30</v>
      </c>
      <c r="L277" s="11">
        <v>0.7142857142857143</v>
      </c>
      <c r="M277" s="3">
        <f t="shared" si="16"/>
        <v>5</v>
      </c>
      <c r="N277" s="11">
        <f t="shared" si="17"/>
        <v>0.14285714285714285</v>
      </c>
      <c r="O277" s="3">
        <v>12</v>
      </c>
      <c r="P277" s="11">
        <v>0.2857142857142857</v>
      </c>
      <c r="Q277" s="3">
        <v>0</v>
      </c>
      <c r="R277" s="14">
        <v>0</v>
      </c>
      <c r="S277" s="15">
        <v>42</v>
      </c>
      <c r="T277" s="3">
        <v>25</v>
      </c>
      <c r="U277" s="12">
        <v>0.5952380952380952</v>
      </c>
      <c r="V277" s="3">
        <f t="shared" si="18"/>
        <v>5</v>
      </c>
      <c r="W277" s="12">
        <f t="shared" si="19"/>
        <v>0.16666666666666666</v>
      </c>
      <c r="X277" s="3">
        <v>17</v>
      </c>
      <c r="Y277" s="12">
        <v>0.40476190476190477</v>
      </c>
      <c r="Z277" s="3">
        <v>0</v>
      </c>
      <c r="AA277" s="146">
        <v>0</v>
      </c>
    </row>
    <row r="278" spans="1:27" ht="15" customHeight="1">
      <c r="A278" s="336"/>
      <c r="B278" s="263">
        <v>2008</v>
      </c>
      <c r="C278" s="123">
        <v>40</v>
      </c>
      <c r="D278" s="10">
        <v>30</v>
      </c>
      <c r="E278" s="9">
        <v>0.75</v>
      </c>
      <c r="F278" s="10">
        <v>10</v>
      </c>
      <c r="G278" s="9">
        <v>0.25</v>
      </c>
      <c r="H278" s="10">
        <v>10</v>
      </c>
      <c r="I278" s="17">
        <v>0.25</v>
      </c>
      <c r="J278" s="13">
        <v>40</v>
      </c>
      <c r="K278" s="3">
        <v>25</v>
      </c>
      <c r="L278" s="11">
        <v>0.625</v>
      </c>
      <c r="M278" s="3">
        <f t="shared" si="16"/>
        <v>5</v>
      </c>
      <c r="N278" s="11">
        <f t="shared" si="17"/>
        <v>0.16666666666666666</v>
      </c>
      <c r="O278" s="3">
        <v>15</v>
      </c>
      <c r="P278" s="11">
        <v>0.375</v>
      </c>
      <c r="Q278" s="3">
        <v>0</v>
      </c>
      <c r="R278" s="14">
        <v>0</v>
      </c>
      <c r="S278" s="15">
        <v>40</v>
      </c>
      <c r="T278" s="3">
        <v>23</v>
      </c>
      <c r="U278" s="12">
        <v>0.575</v>
      </c>
      <c r="V278" s="3">
        <f t="shared" si="18"/>
        <v>2</v>
      </c>
      <c r="W278" s="12">
        <f t="shared" si="19"/>
        <v>0.08</v>
      </c>
      <c r="X278" s="3">
        <v>17</v>
      </c>
      <c r="Y278" s="12">
        <v>0.425</v>
      </c>
      <c r="Z278" s="3">
        <v>0</v>
      </c>
      <c r="AA278" s="146">
        <v>0</v>
      </c>
    </row>
    <row r="279" spans="1:27" ht="15" customHeight="1">
      <c r="A279" s="336"/>
      <c r="B279" s="263">
        <v>2009</v>
      </c>
      <c r="C279" s="123">
        <v>36</v>
      </c>
      <c r="D279" s="10">
        <v>28</v>
      </c>
      <c r="E279" s="9">
        <v>0.7777777777777779</v>
      </c>
      <c r="F279" s="10">
        <v>8</v>
      </c>
      <c r="G279" s="9">
        <v>0.2222222222222222</v>
      </c>
      <c r="H279" s="10">
        <v>8</v>
      </c>
      <c r="I279" s="17">
        <v>0.2222222222222222</v>
      </c>
      <c r="J279" s="13">
        <v>36</v>
      </c>
      <c r="K279" s="3">
        <v>24</v>
      </c>
      <c r="L279" s="11">
        <v>0.6666666666666665</v>
      </c>
      <c r="M279" s="3">
        <f t="shared" si="16"/>
        <v>4</v>
      </c>
      <c r="N279" s="11">
        <f t="shared" si="17"/>
        <v>0.14285714285714285</v>
      </c>
      <c r="O279" s="3">
        <v>12</v>
      </c>
      <c r="P279" s="11">
        <v>0.33333333333333326</v>
      </c>
      <c r="Q279" s="3">
        <v>0</v>
      </c>
      <c r="R279" s="14">
        <v>0</v>
      </c>
      <c r="S279" s="15">
        <v>36</v>
      </c>
      <c r="T279" s="3">
        <v>22</v>
      </c>
      <c r="U279" s="12">
        <v>0.6111111111111112</v>
      </c>
      <c r="V279" s="3">
        <f t="shared" si="18"/>
        <v>2</v>
      </c>
      <c r="W279" s="12">
        <f t="shared" si="19"/>
        <v>0.08333333333333333</v>
      </c>
      <c r="X279" s="3">
        <v>14</v>
      </c>
      <c r="Y279" s="12">
        <v>0.38888888888888895</v>
      </c>
      <c r="Z279" s="3">
        <v>0</v>
      </c>
      <c r="AA279" s="146">
        <v>0</v>
      </c>
    </row>
    <row r="280" spans="1:27" ht="15" customHeight="1">
      <c r="A280" s="336"/>
      <c r="B280" s="263">
        <v>2010</v>
      </c>
      <c r="C280" s="123">
        <v>37</v>
      </c>
      <c r="D280" s="10">
        <v>34</v>
      </c>
      <c r="E280" s="9">
        <v>0.918918918918919</v>
      </c>
      <c r="F280" s="10">
        <v>3</v>
      </c>
      <c r="G280" s="9">
        <v>0.08108108108108109</v>
      </c>
      <c r="H280" s="10">
        <v>3</v>
      </c>
      <c r="I280" s="17">
        <v>0.08108108108108109</v>
      </c>
      <c r="J280" s="13">
        <v>37</v>
      </c>
      <c r="K280" s="3">
        <v>30</v>
      </c>
      <c r="L280" s="11">
        <v>0.8108108108108109</v>
      </c>
      <c r="M280" s="3">
        <f t="shared" si="16"/>
        <v>4</v>
      </c>
      <c r="N280" s="11">
        <f t="shared" si="17"/>
        <v>0.11764705882352941</v>
      </c>
      <c r="O280" s="3">
        <v>7</v>
      </c>
      <c r="P280" s="11">
        <v>0.1891891891891892</v>
      </c>
      <c r="Q280" s="3">
        <v>0</v>
      </c>
      <c r="R280" s="14">
        <v>0</v>
      </c>
      <c r="S280" s="15">
        <v>37</v>
      </c>
      <c r="T280" s="3">
        <v>27</v>
      </c>
      <c r="U280" s="12">
        <v>0.7297297297297297</v>
      </c>
      <c r="V280" s="3">
        <f t="shared" si="18"/>
        <v>3</v>
      </c>
      <c r="W280" s="12">
        <f t="shared" si="19"/>
        <v>0.1</v>
      </c>
      <c r="X280" s="3">
        <v>10</v>
      </c>
      <c r="Y280" s="12">
        <v>0.2702702702702703</v>
      </c>
      <c r="Z280" s="3">
        <v>0</v>
      </c>
      <c r="AA280" s="146">
        <v>0</v>
      </c>
    </row>
    <row r="281" spans="1:27" ht="15" customHeight="1">
      <c r="A281" s="336"/>
      <c r="B281" s="263">
        <v>2011</v>
      </c>
      <c r="C281" s="123">
        <v>37</v>
      </c>
      <c r="D281" s="10">
        <v>31</v>
      </c>
      <c r="E281" s="9">
        <v>0.8378378378378379</v>
      </c>
      <c r="F281" s="10">
        <v>6</v>
      </c>
      <c r="G281" s="9">
        <v>0.16216216216216217</v>
      </c>
      <c r="H281" s="10">
        <v>6</v>
      </c>
      <c r="I281" s="17">
        <v>0.16216216216216217</v>
      </c>
      <c r="J281" s="13">
        <v>37</v>
      </c>
      <c r="K281" s="3">
        <v>28</v>
      </c>
      <c r="L281" s="11">
        <v>0.7567567567567568</v>
      </c>
      <c r="M281" s="3">
        <f t="shared" si="16"/>
        <v>3</v>
      </c>
      <c r="N281" s="11">
        <f t="shared" si="17"/>
        <v>0.0967741935483871</v>
      </c>
      <c r="O281" s="3">
        <v>9</v>
      </c>
      <c r="P281" s="11">
        <v>0.24324324324324326</v>
      </c>
      <c r="Q281" s="3">
        <v>0</v>
      </c>
      <c r="R281" s="14">
        <v>0</v>
      </c>
      <c r="S281" s="15">
        <v>37</v>
      </c>
      <c r="T281" s="3">
        <v>25</v>
      </c>
      <c r="U281" s="12">
        <v>0.676</v>
      </c>
      <c r="V281" s="3">
        <f t="shared" si="18"/>
        <v>3</v>
      </c>
      <c r="W281" s="12">
        <f t="shared" si="19"/>
        <v>0.10714285714285714</v>
      </c>
      <c r="X281" s="3">
        <v>12</v>
      </c>
      <c r="Y281" s="12">
        <v>0.324</v>
      </c>
      <c r="Z281" s="3">
        <v>0</v>
      </c>
      <c r="AA281" s="146">
        <v>0</v>
      </c>
    </row>
    <row r="282" spans="1:27" ht="15.75" customHeight="1">
      <c r="A282" s="336"/>
      <c r="B282" s="270">
        <v>2012</v>
      </c>
      <c r="C282" s="126">
        <v>25</v>
      </c>
      <c r="D282" s="88">
        <v>20</v>
      </c>
      <c r="E282" s="89">
        <v>0.8</v>
      </c>
      <c r="F282" s="88">
        <v>5</v>
      </c>
      <c r="G282" s="89">
        <v>0.2</v>
      </c>
      <c r="H282" s="88">
        <v>5</v>
      </c>
      <c r="I282" s="97">
        <v>0.2</v>
      </c>
      <c r="J282" s="90">
        <v>25</v>
      </c>
      <c r="K282" s="91">
        <v>18</v>
      </c>
      <c r="L282" s="92">
        <v>0.72</v>
      </c>
      <c r="M282" s="3">
        <f t="shared" si="16"/>
        <v>2</v>
      </c>
      <c r="N282" s="92">
        <f t="shared" si="17"/>
        <v>0.1</v>
      </c>
      <c r="O282" s="91">
        <v>7</v>
      </c>
      <c r="P282" s="92">
        <v>0.28</v>
      </c>
      <c r="Q282" s="91">
        <v>0</v>
      </c>
      <c r="R282" s="93">
        <v>0</v>
      </c>
      <c r="S282" s="94">
        <v>25</v>
      </c>
      <c r="T282" s="91"/>
      <c r="U282" s="95"/>
      <c r="V282" s="91"/>
      <c r="W282" s="95"/>
      <c r="X282" s="91"/>
      <c r="Y282" s="95"/>
      <c r="Z282" s="91">
        <v>25</v>
      </c>
      <c r="AA282" s="147">
        <v>1</v>
      </c>
    </row>
    <row r="283" spans="1:27" ht="15.75" thickBot="1">
      <c r="A283" s="336"/>
      <c r="B283" s="264">
        <v>2013</v>
      </c>
      <c r="C283" s="133">
        <v>35</v>
      </c>
      <c r="D283" s="35">
        <v>32</v>
      </c>
      <c r="E283" s="36">
        <v>0.914</v>
      </c>
      <c r="F283" s="35"/>
      <c r="G283" s="36"/>
      <c r="H283" s="35"/>
      <c r="I283" s="61"/>
      <c r="J283" s="37"/>
      <c r="K283" s="38"/>
      <c r="L283" s="39"/>
      <c r="M283" s="38"/>
      <c r="N283" s="39"/>
      <c r="O283" s="38"/>
      <c r="P283" s="39"/>
      <c r="Q283" s="38"/>
      <c r="R283" s="40"/>
      <c r="S283" s="41"/>
      <c r="T283" s="38"/>
      <c r="U283" s="42"/>
      <c r="V283" s="38"/>
      <c r="W283" s="42"/>
      <c r="X283" s="38"/>
      <c r="Y283" s="42"/>
      <c r="Z283" s="38"/>
      <c r="AA283" s="145"/>
    </row>
    <row r="284" spans="1:27" ht="15" customHeight="1" thickBot="1" thickTop="1">
      <c r="A284" s="373" t="s">
        <v>77</v>
      </c>
      <c r="B284" s="374"/>
      <c r="C284" s="98"/>
      <c r="D284" s="99"/>
      <c r="E284" s="100">
        <f>AVERAGE(E270:E283)</f>
        <v>0.8234961364521195</v>
      </c>
      <c r="F284" s="99"/>
      <c r="G284" s="100">
        <f>AVERAGE(G270:G282)</f>
        <v>0.18346569920541003</v>
      </c>
      <c r="H284" s="99"/>
      <c r="I284" s="101">
        <f>AVERAGE(I270:I282)</f>
        <v>0.18346569920541003</v>
      </c>
      <c r="J284" s="102"/>
      <c r="K284" s="103"/>
      <c r="L284" s="136">
        <f>AVERAGE(L270:L282)</f>
        <v>0.7224710238695864</v>
      </c>
      <c r="M284" s="99"/>
      <c r="N284" s="136">
        <f>AVERAGE(N270:N282)</f>
        <v>0.11360337593910343</v>
      </c>
      <c r="O284" s="99"/>
      <c r="P284" s="136">
        <f>AVERAGE(P270:P282)</f>
        <v>0.27752897613041366</v>
      </c>
      <c r="Q284" s="99"/>
      <c r="R284" s="104"/>
      <c r="S284" s="105"/>
      <c r="T284" s="99"/>
      <c r="U284" s="136">
        <f>AVERAGE(U270:U281)</f>
        <v>0.6650118773358483</v>
      </c>
      <c r="V284" s="99"/>
      <c r="W284" s="136">
        <f>AVERAGE(W270:W281)</f>
        <v>0.07855299290081898</v>
      </c>
      <c r="X284" s="99"/>
      <c r="Y284" s="136">
        <f>AVERAGE(Y270:Y281)</f>
        <v>0.33498812266415157</v>
      </c>
      <c r="Z284" s="99"/>
      <c r="AA284" s="152"/>
    </row>
    <row r="285" spans="1:27" ht="15" customHeight="1" thickBot="1" thickTop="1">
      <c r="A285" s="375" t="s">
        <v>71</v>
      </c>
      <c r="B285" s="295"/>
      <c r="C285" s="80"/>
      <c r="D285" s="74"/>
      <c r="E285" s="167">
        <f>_xlfn.STDEV.P(E270:I283)</f>
        <v>3.4663802314479804</v>
      </c>
      <c r="F285" s="74"/>
      <c r="G285" s="75">
        <f>_xlfn.STDEV.P(G270:G282)</f>
        <v>0.07047874170322209</v>
      </c>
      <c r="H285" s="74"/>
      <c r="I285" s="76">
        <f>_xlfn.STDEV.P(I270:I282)</f>
        <v>0.07047874170322209</v>
      </c>
      <c r="J285" s="73"/>
      <c r="K285" s="74"/>
      <c r="L285" s="75">
        <f>_xlfn.STDEV.P(L270:L282)</f>
        <v>0.06848909319103436</v>
      </c>
      <c r="M285" s="74"/>
      <c r="N285" s="75">
        <f>_xlfn.STDEV.P(N270:N282)</f>
        <v>0.06389679799958922</v>
      </c>
      <c r="O285" s="74"/>
      <c r="P285" s="75">
        <f>_xlfn.STDEV.P(P270:P282)</f>
        <v>0.06848909319103427</v>
      </c>
      <c r="Q285" s="74"/>
      <c r="R285" s="77"/>
      <c r="S285" s="78"/>
      <c r="T285" s="74"/>
      <c r="U285" s="75">
        <f>_xlfn.STDEV.P(U270:U281)</f>
        <v>0.0784964465060508</v>
      </c>
      <c r="V285" s="74"/>
      <c r="W285" s="75">
        <f>_xlfn.STDEV.P(W270:W281)</f>
        <v>0.07846103395466268</v>
      </c>
      <c r="X285" s="74"/>
      <c r="Y285" s="75">
        <f>_xlfn.STDEV.P(Y270:Y281)</f>
        <v>0.07849644650605095</v>
      </c>
      <c r="Z285" s="74"/>
      <c r="AA285" s="149"/>
    </row>
    <row r="286" spans="1:27" ht="15" customHeight="1" thickBot="1" thickTop="1">
      <c r="A286" s="372" t="s">
        <v>75</v>
      </c>
      <c r="B286" s="297"/>
      <c r="C286" s="60"/>
      <c r="D286" s="44"/>
      <c r="E286" s="81">
        <f>(E283-E270)/($B$18-$B$5)</f>
        <v>0.0039946949602122</v>
      </c>
      <c r="F286" s="44"/>
      <c r="G286" s="81">
        <f>SLOPE(G270:G282,$B$270:$B$282)</f>
        <v>-0.0067996567996567924</v>
      </c>
      <c r="H286" s="44"/>
      <c r="I286" s="82">
        <f>SLOPE(I270:I282,$B$270:$B$282)</f>
        <v>-0.0067996567996567924</v>
      </c>
      <c r="J286" s="43"/>
      <c r="K286" s="44"/>
      <c r="L286" s="81">
        <f>(L282-L270)/($B$17-$B$5)</f>
        <v>-0.008965517241379312</v>
      </c>
      <c r="M286" s="44"/>
      <c r="N286" s="81">
        <f>(N282-N270)/($B$17-$B$5)</f>
        <v>0.005</v>
      </c>
      <c r="O286" s="44"/>
      <c r="P286" s="81">
        <f>(P282-P270)/($B$17-$B$5)</f>
        <v>0.008965517241379312</v>
      </c>
      <c r="Q286" s="44"/>
      <c r="R286" s="45"/>
      <c r="S286" s="46"/>
      <c r="T286" s="44"/>
      <c r="U286" s="81">
        <f>(U281-U270)/($B$16-$B$5)</f>
        <v>-0.0012413793103448277</v>
      </c>
      <c r="V286" s="44"/>
      <c r="W286" s="81">
        <f>(W281-W270)/($B$16-$B$5)</f>
        <v>-0.005411255411255411</v>
      </c>
      <c r="X286" s="44"/>
      <c r="Y286" s="81">
        <f>(Y281-Y270)/($B$16-$B$5)</f>
        <v>0.0012413793103448277</v>
      </c>
      <c r="Z286" s="44"/>
      <c r="AA286" s="154"/>
    </row>
    <row r="287" ht="15.75" thickTop="1">
      <c r="A287" s="7" t="s">
        <v>76</v>
      </c>
    </row>
    <row r="288" spans="1:2" ht="12.75">
      <c r="A288" s="387" t="s">
        <v>72</v>
      </c>
      <c r="B288" s="387"/>
    </row>
  </sheetData>
  <sheetProtection/>
  <mergeCells count="82">
    <mergeCell ref="A288:B288"/>
    <mergeCell ref="A124:A137"/>
    <mergeCell ref="A141:A154"/>
    <mergeCell ref="A158:A171"/>
    <mergeCell ref="A87:B87"/>
    <mergeCell ref="A192:A199"/>
    <mergeCell ref="M4:N4"/>
    <mergeCell ref="A105:B105"/>
    <mergeCell ref="A3:A18"/>
    <mergeCell ref="A22:A35"/>
    <mergeCell ref="A39:A52"/>
    <mergeCell ref="A21:B21"/>
    <mergeCell ref="A121:B121"/>
    <mergeCell ref="A54:B54"/>
    <mergeCell ref="A122:B122"/>
    <mergeCell ref="A1:AA1"/>
    <mergeCell ref="B3:B4"/>
    <mergeCell ref="K4:L4"/>
    <mergeCell ref="T4:U4"/>
    <mergeCell ref="A38:B38"/>
    <mergeCell ref="C3:I3"/>
    <mergeCell ref="O4:P4"/>
    <mergeCell ref="S3:AA3"/>
    <mergeCell ref="V4:W4"/>
    <mergeCell ref="D4:E4"/>
    <mergeCell ref="A19:B19"/>
    <mergeCell ref="A20:B20"/>
    <mergeCell ref="Z4:AA4"/>
    <mergeCell ref="A191:B191"/>
    <mergeCell ref="A189:B189"/>
    <mergeCell ref="A190:B190"/>
    <mergeCell ref="A123:B123"/>
    <mergeCell ref="A138:B138"/>
    <mergeCell ref="J3:R3"/>
    <mergeCell ref="A55:B55"/>
    <mergeCell ref="A90:A103"/>
    <mergeCell ref="A107:A120"/>
    <mergeCell ref="A106:B106"/>
    <mergeCell ref="A174:B174"/>
    <mergeCell ref="A88:B88"/>
    <mergeCell ref="A89:B89"/>
    <mergeCell ref="A104:B104"/>
    <mergeCell ref="X4:Y4"/>
    <mergeCell ref="Q4:R4"/>
    <mergeCell ref="A70:B70"/>
    <mergeCell ref="A71:B71"/>
    <mergeCell ref="A72:B72"/>
    <mergeCell ref="A73:A86"/>
    <mergeCell ref="H4:I4"/>
    <mergeCell ref="F4:G4"/>
    <mergeCell ref="A56:A69"/>
    <mergeCell ref="A36:B36"/>
    <mergeCell ref="A37:B37"/>
    <mergeCell ref="A53:B53"/>
    <mergeCell ref="A219:A232"/>
    <mergeCell ref="A139:B139"/>
    <mergeCell ref="A140:B140"/>
    <mergeCell ref="A155:B155"/>
    <mergeCell ref="A156:B156"/>
    <mergeCell ref="A157:B157"/>
    <mergeCell ref="A172:B172"/>
    <mergeCell ref="A216:B216"/>
    <mergeCell ref="A217:B217"/>
    <mergeCell ref="A218:B218"/>
    <mergeCell ref="A235:B235"/>
    <mergeCell ref="A236:A249"/>
    <mergeCell ref="A253:A266"/>
    <mergeCell ref="A270:A283"/>
    <mergeCell ref="A285:B285"/>
    <mergeCell ref="A173:B173"/>
    <mergeCell ref="A175:A188"/>
    <mergeCell ref="A233:B233"/>
    <mergeCell ref="A234:B234"/>
    <mergeCell ref="A202:A215"/>
    <mergeCell ref="A286:B286"/>
    <mergeCell ref="A250:B250"/>
    <mergeCell ref="A251:B251"/>
    <mergeCell ref="A252:B252"/>
    <mergeCell ref="A267:B267"/>
    <mergeCell ref="A268:B268"/>
    <mergeCell ref="A269:B269"/>
    <mergeCell ref="A284:B284"/>
  </mergeCells>
  <printOptions/>
  <pageMargins left="0.7" right="0.7" top="0.75" bottom="0.75" header="0.3" footer="0.3"/>
  <pageSetup horizontalDpi="600" verticalDpi="600" orientation="landscape" paperSize="17" scale="53" r:id="rId1"/>
  <rowBreaks count="4" manualBreakCount="4">
    <brk id="72" max="26" man="1"/>
    <brk id="140" max="26" man="1"/>
    <brk id="201" max="26" man="1"/>
    <brk id="269" max="26" man="1"/>
  </rowBreaks>
  <ignoredErrors>
    <ignoredError sqref="B5:B11 B22:B28 B39:B45 B56:B62 B73:B79 B90:B96 B107:B113 B124:B130 B141:B147 B158:B164 B175:B181 B192:B198 B202:B208 B219:B225 B236:B242 B253:B259 B270:B276" numberStoredAsText="1"/>
    <ignoredError sqref="M20 O20 X20 M19 O19 Q19:T19 Q20:T20 V19 X19 Z19:AA19 V20 Z20:AA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41"/>
  <sheetViews>
    <sheetView showGridLines="0" zoomScale="110" zoomScaleNormal="110" zoomScalePageLayoutView="0" workbookViewId="0" topLeftCell="A1">
      <selection activeCell="B5" sqref="B1:B16384"/>
    </sheetView>
  </sheetViews>
  <sheetFormatPr defaultColWidth="9.140625" defaultRowHeight="12.75"/>
  <cols>
    <col min="1" max="1" width="30.7109375" style="2" customWidth="1"/>
    <col min="2" max="2" width="10.7109375" style="271" customWidth="1"/>
    <col min="3" max="3" width="6.7109375" style="1" customWidth="1"/>
    <col min="4" max="9" width="10.7109375" style="1" customWidth="1"/>
    <col min="10" max="10" width="6.7109375" style="1" customWidth="1"/>
    <col min="11" max="18" width="10.7109375" style="1" customWidth="1"/>
    <col min="19" max="19" width="6.7109375" style="1" customWidth="1"/>
    <col min="20" max="27" width="10.7109375" style="1" customWidth="1"/>
    <col min="28" max="16384" width="9.140625" style="1" customWidth="1"/>
  </cols>
  <sheetData>
    <row r="1" spans="1:27" ht="60" customHeight="1">
      <c r="A1" s="316" t="s">
        <v>87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19.5" customHeight="1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27" s="2" customFormat="1" ht="39.75" customHeight="1" thickTop="1">
      <c r="A3" s="388" t="s">
        <v>0</v>
      </c>
      <c r="B3" s="370" t="s">
        <v>73</v>
      </c>
      <c r="C3" s="384" t="s">
        <v>61</v>
      </c>
      <c r="D3" s="385"/>
      <c r="E3" s="385"/>
      <c r="F3" s="385"/>
      <c r="G3" s="385"/>
      <c r="H3" s="385"/>
      <c r="I3" s="386"/>
      <c r="J3" s="377" t="s">
        <v>62</v>
      </c>
      <c r="K3" s="378"/>
      <c r="L3" s="378"/>
      <c r="M3" s="378"/>
      <c r="N3" s="378"/>
      <c r="O3" s="378"/>
      <c r="P3" s="378"/>
      <c r="Q3" s="378"/>
      <c r="R3" s="379"/>
      <c r="S3" s="380" t="s">
        <v>63</v>
      </c>
      <c r="T3" s="381"/>
      <c r="U3" s="381"/>
      <c r="V3" s="381"/>
      <c r="W3" s="381"/>
      <c r="X3" s="381"/>
      <c r="Y3" s="381"/>
      <c r="Z3" s="381"/>
      <c r="AA3" s="382"/>
    </row>
    <row r="4" spans="1:27" s="2" customFormat="1" ht="30" customHeight="1">
      <c r="A4" s="389"/>
      <c r="B4" s="371"/>
      <c r="C4" s="59" t="s">
        <v>0</v>
      </c>
      <c r="D4" s="313" t="s">
        <v>64</v>
      </c>
      <c r="E4" s="314"/>
      <c r="F4" s="305" t="s">
        <v>70</v>
      </c>
      <c r="G4" s="309"/>
      <c r="H4" s="313" t="s">
        <v>69</v>
      </c>
      <c r="I4" s="315"/>
      <c r="J4" s="47" t="s">
        <v>0</v>
      </c>
      <c r="K4" s="310" t="s">
        <v>64</v>
      </c>
      <c r="L4" s="311"/>
      <c r="M4" s="305" t="s">
        <v>70</v>
      </c>
      <c r="N4" s="309"/>
      <c r="O4" s="310" t="s">
        <v>69</v>
      </c>
      <c r="P4" s="311"/>
      <c r="Q4" s="305" t="s">
        <v>66</v>
      </c>
      <c r="R4" s="312"/>
      <c r="S4" s="47" t="s">
        <v>0</v>
      </c>
      <c r="T4" s="307" t="s">
        <v>64</v>
      </c>
      <c r="U4" s="308"/>
      <c r="V4" s="305" t="s">
        <v>70</v>
      </c>
      <c r="W4" s="309"/>
      <c r="X4" s="307" t="s">
        <v>69</v>
      </c>
      <c r="Y4" s="308"/>
      <c r="Z4" s="305" t="s">
        <v>66</v>
      </c>
      <c r="AA4" s="383"/>
    </row>
    <row r="5" spans="1:27" ht="15" customHeight="1">
      <c r="A5" s="389"/>
      <c r="B5" s="262" t="s">
        <v>1</v>
      </c>
      <c r="C5" s="16">
        <v>282</v>
      </c>
      <c r="D5" s="10">
        <v>252</v>
      </c>
      <c r="E5" s="9">
        <v>0.8936170212765957</v>
      </c>
      <c r="F5" s="10">
        <v>30</v>
      </c>
      <c r="G5" s="9">
        <v>0.10638297872340426</v>
      </c>
      <c r="H5" s="10">
        <v>30</v>
      </c>
      <c r="I5" s="17">
        <v>0.10638297872340426</v>
      </c>
      <c r="J5" s="13">
        <v>282</v>
      </c>
      <c r="K5" s="10">
        <v>222</v>
      </c>
      <c r="L5" s="11">
        <v>0.7872340425531915</v>
      </c>
      <c r="M5" s="10">
        <f>D5-K5</f>
        <v>30</v>
      </c>
      <c r="N5" s="11">
        <f>M5/D5</f>
        <v>0.11904761904761904</v>
      </c>
      <c r="O5" s="10">
        <v>60</v>
      </c>
      <c r="P5" s="11">
        <v>0.2127659574468085</v>
      </c>
      <c r="Q5" s="10">
        <v>0</v>
      </c>
      <c r="R5" s="14">
        <v>0</v>
      </c>
      <c r="S5" s="15">
        <v>282</v>
      </c>
      <c r="T5" s="10">
        <v>203</v>
      </c>
      <c r="U5" s="12">
        <v>0.7198581560283688</v>
      </c>
      <c r="V5" s="10">
        <f>K5-T5</f>
        <v>19</v>
      </c>
      <c r="W5" s="12">
        <f>V5/K5</f>
        <v>0.08558558558558559</v>
      </c>
      <c r="X5" s="10">
        <v>79</v>
      </c>
      <c r="Y5" s="12">
        <v>0.2801418439716312</v>
      </c>
      <c r="Z5" s="10">
        <v>0</v>
      </c>
      <c r="AA5" s="146">
        <v>0</v>
      </c>
    </row>
    <row r="6" spans="1:27" ht="15" customHeight="1">
      <c r="A6" s="389"/>
      <c r="B6" s="262" t="s">
        <v>2</v>
      </c>
      <c r="C6" s="16">
        <v>257</v>
      </c>
      <c r="D6" s="10">
        <v>224</v>
      </c>
      <c r="E6" s="9">
        <v>0.8715953307392996</v>
      </c>
      <c r="F6" s="10">
        <v>33</v>
      </c>
      <c r="G6" s="9">
        <v>0.1284046692607004</v>
      </c>
      <c r="H6" s="10">
        <v>33</v>
      </c>
      <c r="I6" s="17">
        <v>0.1284046692607004</v>
      </c>
      <c r="J6" s="13">
        <v>257</v>
      </c>
      <c r="K6" s="10">
        <v>198</v>
      </c>
      <c r="L6" s="11">
        <v>0.7704280155642023</v>
      </c>
      <c r="M6" s="10">
        <f aca="true" t="shared" si="0" ref="M6:M85">D6-K6</f>
        <v>26</v>
      </c>
      <c r="N6" s="11">
        <f aca="true" t="shared" si="1" ref="N6:N85">M6/D6</f>
        <v>0.11607142857142858</v>
      </c>
      <c r="O6" s="10">
        <v>59</v>
      </c>
      <c r="P6" s="11">
        <v>0.22957198443579765</v>
      </c>
      <c r="Q6" s="10">
        <v>0</v>
      </c>
      <c r="R6" s="14">
        <v>0</v>
      </c>
      <c r="S6" s="15">
        <v>257</v>
      </c>
      <c r="T6" s="10">
        <v>181</v>
      </c>
      <c r="U6" s="12">
        <v>0.7042801556420234</v>
      </c>
      <c r="V6" s="10">
        <f aca="true" t="shared" si="2" ref="V6:V84">K6-T6</f>
        <v>17</v>
      </c>
      <c r="W6" s="12">
        <f aca="true" t="shared" si="3" ref="W6:W84">V6/K6</f>
        <v>0.08585858585858586</v>
      </c>
      <c r="X6" s="10">
        <v>76</v>
      </c>
      <c r="Y6" s="12">
        <v>0.29571984435797666</v>
      </c>
      <c r="Z6" s="10">
        <v>0</v>
      </c>
      <c r="AA6" s="146">
        <v>0</v>
      </c>
    </row>
    <row r="7" spans="1:27" ht="15" customHeight="1">
      <c r="A7" s="389"/>
      <c r="B7" s="262" t="s">
        <v>3</v>
      </c>
      <c r="C7" s="16">
        <v>228</v>
      </c>
      <c r="D7" s="10">
        <v>195</v>
      </c>
      <c r="E7" s="9">
        <v>0.8552631578947368</v>
      </c>
      <c r="F7" s="10">
        <v>33</v>
      </c>
      <c r="G7" s="9">
        <v>0.14473684210526316</v>
      </c>
      <c r="H7" s="10">
        <v>33</v>
      </c>
      <c r="I7" s="17">
        <v>0.14473684210526316</v>
      </c>
      <c r="J7" s="13">
        <v>228</v>
      </c>
      <c r="K7" s="10">
        <v>174</v>
      </c>
      <c r="L7" s="11">
        <v>0.763157894736842</v>
      </c>
      <c r="M7" s="10">
        <f t="shared" si="0"/>
        <v>21</v>
      </c>
      <c r="N7" s="11">
        <f t="shared" si="1"/>
        <v>0.1076923076923077</v>
      </c>
      <c r="O7" s="10">
        <v>54</v>
      </c>
      <c r="P7" s="11">
        <v>0.2368421052631579</v>
      </c>
      <c r="Q7" s="10">
        <v>0</v>
      </c>
      <c r="R7" s="14">
        <v>0</v>
      </c>
      <c r="S7" s="15">
        <v>228</v>
      </c>
      <c r="T7" s="10">
        <v>167</v>
      </c>
      <c r="U7" s="12">
        <v>0.7324561403508772</v>
      </c>
      <c r="V7" s="10">
        <f t="shared" si="2"/>
        <v>7</v>
      </c>
      <c r="W7" s="12">
        <f t="shared" si="3"/>
        <v>0.040229885057471264</v>
      </c>
      <c r="X7" s="10">
        <v>61</v>
      </c>
      <c r="Y7" s="12">
        <v>0.2675438596491228</v>
      </c>
      <c r="Z7" s="10">
        <v>0</v>
      </c>
      <c r="AA7" s="146">
        <v>0</v>
      </c>
    </row>
    <row r="8" spans="1:27" ht="15" customHeight="1">
      <c r="A8" s="389"/>
      <c r="B8" s="262" t="s">
        <v>4</v>
      </c>
      <c r="C8" s="16">
        <v>267</v>
      </c>
      <c r="D8" s="10">
        <v>224</v>
      </c>
      <c r="E8" s="9">
        <v>0.8389513108614233</v>
      </c>
      <c r="F8" s="10">
        <v>43</v>
      </c>
      <c r="G8" s="9">
        <v>0.16104868913857678</v>
      </c>
      <c r="H8" s="10">
        <v>43</v>
      </c>
      <c r="I8" s="17">
        <v>0.16104868913857678</v>
      </c>
      <c r="J8" s="13">
        <v>267</v>
      </c>
      <c r="K8" s="10">
        <v>205</v>
      </c>
      <c r="L8" s="11">
        <v>0.7677902621722846</v>
      </c>
      <c r="M8" s="10">
        <f t="shared" si="0"/>
        <v>19</v>
      </c>
      <c r="N8" s="11">
        <f t="shared" si="1"/>
        <v>0.08482142857142858</v>
      </c>
      <c r="O8" s="10">
        <v>62</v>
      </c>
      <c r="P8" s="11">
        <v>0.23220973782771537</v>
      </c>
      <c r="Q8" s="10">
        <v>0</v>
      </c>
      <c r="R8" s="14">
        <v>0</v>
      </c>
      <c r="S8" s="15">
        <v>267</v>
      </c>
      <c r="T8" s="10">
        <v>184</v>
      </c>
      <c r="U8" s="12">
        <v>0.6891385767790262</v>
      </c>
      <c r="V8" s="10">
        <f t="shared" si="2"/>
        <v>21</v>
      </c>
      <c r="W8" s="12">
        <f t="shared" si="3"/>
        <v>0.1024390243902439</v>
      </c>
      <c r="X8" s="10">
        <v>83</v>
      </c>
      <c r="Y8" s="12">
        <v>0.31086142322097376</v>
      </c>
      <c r="Z8" s="10">
        <v>0</v>
      </c>
      <c r="AA8" s="146">
        <v>0</v>
      </c>
    </row>
    <row r="9" spans="1:27" ht="15" customHeight="1">
      <c r="A9" s="389"/>
      <c r="B9" s="262" t="s">
        <v>5</v>
      </c>
      <c r="C9" s="16">
        <v>255</v>
      </c>
      <c r="D9" s="10">
        <v>203</v>
      </c>
      <c r="E9" s="9">
        <v>0.7960784313725491</v>
      </c>
      <c r="F9" s="10">
        <v>52</v>
      </c>
      <c r="G9" s="9">
        <v>0.20392156862745098</v>
      </c>
      <c r="H9" s="10">
        <v>52</v>
      </c>
      <c r="I9" s="17">
        <v>0.20392156862745098</v>
      </c>
      <c r="J9" s="13">
        <v>255</v>
      </c>
      <c r="K9" s="10">
        <v>188</v>
      </c>
      <c r="L9" s="11">
        <v>0.7372549019607842</v>
      </c>
      <c r="M9" s="10">
        <f t="shared" si="0"/>
        <v>15</v>
      </c>
      <c r="N9" s="11">
        <f t="shared" si="1"/>
        <v>0.07389162561576355</v>
      </c>
      <c r="O9" s="10">
        <v>67</v>
      </c>
      <c r="P9" s="11">
        <v>0.2627450980392157</v>
      </c>
      <c r="Q9" s="10">
        <v>0</v>
      </c>
      <c r="R9" s="14">
        <v>0</v>
      </c>
      <c r="S9" s="15">
        <v>255</v>
      </c>
      <c r="T9" s="10">
        <v>169</v>
      </c>
      <c r="U9" s="12">
        <v>0.6627450980392158</v>
      </c>
      <c r="V9" s="10">
        <f t="shared" si="2"/>
        <v>19</v>
      </c>
      <c r="W9" s="12">
        <f t="shared" si="3"/>
        <v>0.10106382978723404</v>
      </c>
      <c r="X9" s="10">
        <v>86</v>
      </c>
      <c r="Y9" s="12">
        <v>0.33725490196078434</v>
      </c>
      <c r="Z9" s="10">
        <v>0</v>
      </c>
      <c r="AA9" s="146">
        <v>0</v>
      </c>
    </row>
    <row r="10" spans="1:27" ht="15" customHeight="1">
      <c r="A10" s="389"/>
      <c r="B10" s="262" t="s">
        <v>6</v>
      </c>
      <c r="C10" s="16">
        <v>273</v>
      </c>
      <c r="D10" s="10">
        <v>227</v>
      </c>
      <c r="E10" s="9">
        <v>0.8315018315018315</v>
      </c>
      <c r="F10" s="10">
        <v>46</v>
      </c>
      <c r="G10" s="9">
        <v>0.1684981684981685</v>
      </c>
      <c r="H10" s="10">
        <v>46</v>
      </c>
      <c r="I10" s="17">
        <v>0.1684981684981685</v>
      </c>
      <c r="J10" s="13">
        <v>273</v>
      </c>
      <c r="K10" s="10">
        <v>198</v>
      </c>
      <c r="L10" s="11">
        <v>0.7252747252747253</v>
      </c>
      <c r="M10" s="10">
        <f t="shared" si="0"/>
        <v>29</v>
      </c>
      <c r="N10" s="11">
        <f t="shared" si="1"/>
        <v>0.1277533039647577</v>
      </c>
      <c r="O10" s="10">
        <v>75</v>
      </c>
      <c r="P10" s="11">
        <v>0.2747252747252747</v>
      </c>
      <c r="Q10" s="10">
        <v>0</v>
      </c>
      <c r="R10" s="14">
        <v>0</v>
      </c>
      <c r="S10" s="15">
        <v>273</v>
      </c>
      <c r="T10" s="10">
        <v>186</v>
      </c>
      <c r="U10" s="12">
        <v>0.6813186813186813</v>
      </c>
      <c r="V10" s="10">
        <f t="shared" si="2"/>
        <v>12</v>
      </c>
      <c r="W10" s="12">
        <f t="shared" si="3"/>
        <v>0.06060606060606061</v>
      </c>
      <c r="X10" s="10">
        <v>87</v>
      </c>
      <c r="Y10" s="12">
        <v>0.31868131868131866</v>
      </c>
      <c r="Z10" s="10">
        <v>0</v>
      </c>
      <c r="AA10" s="146">
        <v>0</v>
      </c>
    </row>
    <row r="11" spans="1:27" ht="15" customHeight="1">
      <c r="A11" s="389"/>
      <c r="B11" s="262" t="s">
        <v>7</v>
      </c>
      <c r="C11" s="16">
        <v>254</v>
      </c>
      <c r="D11" s="10">
        <v>224</v>
      </c>
      <c r="E11" s="9">
        <v>0.8818897637795275</v>
      </c>
      <c r="F11" s="10">
        <v>30</v>
      </c>
      <c r="G11" s="9">
        <v>0.11811023622047244</v>
      </c>
      <c r="H11" s="10">
        <v>30</v>
      </c>
      <c r="I11" s="17">
        <v>0.11811023622047244</v>
      </c>
      <c r="J11" s="13">
        <v>254</v>
      </c>
      <c r="K11" s="10">
        <v>209</v>
      </c>
      <c r="L11" s="11">
        <v>0.8228346456692914</v>
      </c>
      <c r="M11" s="10">
        <f t="shared" si="0"/>
        <v>15</v>
      </c>
      <c r="N11" s="11">
        <f t="shared" si="1"/>
        <v>0.06696428571428571</v>
      </c>
      <c r="O11" s="10">
        <v>45</v>
      </c>
      <c r="P11" s="11">
        <v>0.17716535433070868</v>
      </c>
      <c r="Q11" s="10">
        <v>0</v>
      </c>
      <c r="R11" s="14">
        <v>0</v>
      </c>
      <c r="S11" s="15">
        <v>254</v>
      </c>
      <c r="T11" s="10">
        <v>197</v>
      </c>
      <c r="U11" s="12">
        <v>0.7755905511811023</v>
      </c>
      <c r="V11" s="10">
        <f t="shared" si="2"/>
        <v>12</v>
      </c>
      <c r="W11" s="12">
        <f t="shared" si="3"/>
        <v>0.05741626794258373</v>
      </c>
      <c r="X11" s="10">
        <v>57</v>
      </c>
      <c r="Y11" s="12">
        <v>0.22440944881889763</v>
      </c>
      <c r="Z11" s="10">
        <v>0</v>
      </c>
      <c r="AA11" s="146">
        <v>0</v>
      </c>
    </row>
    <row r="12" spans="1:27" ht="15" customHeight="1">
      <c r="A12" s="389"/>
      <c r="B12" s="263">
        <v>2007</v>
      </c>
      <c r="C12" s="16">
        <v>280</v>
      </c>
      <c r="D12" s="10">
        <v>244</v>
      </c>
      <c r="E12" s="9">
        <v>0.8714285714285714</v>
      </c>
      <c r="F12" s="10">
        <v>36</v>
      </c>
      <c r="G12" s="9">
        <v>0.12857142857142856</v>
      </c>
      <c r="H12" s="10">
        <v>36</v>
      </c>
      <c r="I12" s="17">
        <v>0.12857142857142856</v>
      </c>
      <c r="J12" s="13">
        <v>280</v>
      </c>
      <c r="K12" s="10">
        <v>221</v>
      </c>
      <c r="L12" s="11">
        <v>0.7892857142857143</v>
      </c>
      <c r="M12" s="10">
        <f t="shared" si="0"/>
        <v>23</v>
      </c>
      <c r="N12" s="11">
        <f t="shared" si="1"/>
        <v>0.0942622950819672</v>
      </c>
      <c r="O12" s="10">
        <v>59</v>
      </c>
      <c r="P12" s="11">
        <v>0.21071428571428574</v>
      </c>
      <c r="Q12" s="10">
        <v>0</v>
      </c>
      <c r="R12" s="14">
        <v>0</v>
      </c>
      <c r="S12" s="15">
        <v>280</v>
      </c>
      <c r="T12" s="10">
        <v>194</v>
      </c>
      <c r="U12" s="12">
        <v>0.6928571428571427</v>
      </c>
      <c r="V12" s="10">
        <f t="shared" si="2"/>
        <v>27</v>
      </c>
      <c r="W12" s="12">
        <f t="shared" si="3"/>
        <v>0.12217194570135746</v>
      </c>
      <c r="X12" s="10">
        <v>86</v>
      </c>
      <c r="Y12" s="12">
        <v>0.30714285714285716</v>
      </c>
      <c r="Z12" s="10">
        <v>0</v>
      </c>
      <c r="AA12" s="146">
        <v>0</v>
      </c>
    </row>
    <row r="13" spans="1:27" ht="15" customHeight="1">
      <c r="A13" s="389"/>
      <c r="B13" s="263">
        <v>2008</v>
      </c>
      <c r="C13" s="16">
        <v>228</v>
      </c>
      <c r="D13" s="10">
        <v>194</v>
      </c>
      <c r="E13" s="9">
        <v>0.8508771929824561</v>
      </c>
      <c r="F13" s="10">
        <v>34</v>
      </c>
      <c r="G13" s="9">
        <v>0.14912280701754385</v>
      </c>
      <c r="H13" s="10">
        <v>34</v>
      </c>
      <c r="I13" s="17">
        <v>0.14912280701754385</v>
      </c>
      <c r="J13" s="13">
        <v>228</v>
      </c>
      <c r="K13" s="10">
        <v>167</v>
      </c>
      <c r="L13" s="11">
        <v>0.7324561403508771</v>
      </c>
      <c r="M13" s="10">
        <f t="shared" si="0"/>
        <v>27</v>
      </c>
      <c r="N13" s="11">
        <f t="shared" si="1"/>
        <v>0.13917525773195877</v>
      </c>
      <c r="O13" s="10">
        <v>61</v>
      </c>
      <c r="P13" s="11">
        <v>0.2675438596491228</v>
      </c>
      <c r="Q13" s="10">
        <v>0</v>
      </c>
      <c r="R13" s="14">
        <v>0</v>
      </c>
      <c r="S13" s="15">
        <v>228</v>
      </c>
      <c r="T13" s="10">
        <v>152</v>
      </c>
      <c r="U13" s="12">
        <v>0.6666666666666665</v>
      </c>
      <c r="V13" s="10">
        <f t="shared" si="2"/>
        <v>15</v>
      </c>
      <c r="W13" s="12">
        <f t="shared" si="3"/>
        <v>0.08982035928143713</v>
      </c>
      <c r="X13" s="10">
        <v>76</v>
      </c>
      <c r="Y13" s="12">
        <v>0.33333333333333326</v>
      </c>
      <c r="Z13" s="10">
        <v>0</v>
      </c>
      <c r="AA13" s="146">
        <v>0</v>
      </c>
    </row>
    <row r="14" spans="1:27" ht="15" customHeight="1">
      <c r="A14" s="389"/>
      <c r="B14" s="263">
        <v>2009</v>
      </c>
      <c r="C14" s="16">
        <v>236</v>
      </c>
      <c r="D14" s="10">
        <v>182</v>
      </c>
      <c r="E14" s="9">
        <v>0.771186440677966</v>
      </c>
      <c r="F14" s="10">
        <v>54</v>
      </c>
      <c r="G14" s="9">
        <v>0.2288135593220339</v>
      </c>
      <c r="H14" s="10">
        <v>54</v>
      </c>
      <c r="I14" s="17">
        <v>0.2288135593220339</v>
      </c>
      <c r="J14" s="13">
        <v>236</v>
      </c>
      <c r="K14" s="10">
        <v>161</v>
      </c>
      <c r="L14" s="11">
        <v>0.6822033898305083</v>
      </c>
      <c r="M14" s="10">
        <f t="shared" si="0"/>
        <v>21</v>
      </c>
      <c r="N14" s="11">
        <f t="shared" si="1"/>
        <v>0.11538461538461539</v>
      </c>
      <c r="O14" s="10">
        <v>75</v>
      </c>
      <c r="P14" s="11">
        <v>0.3177966101694915</v>
      </c>
      <c r="Q14" s="10">
        <v>0</v>
      </c>
      <c r="R14" s="14">
        <v>0</v>
      </c>
      <c r="S14" s="15">
        <v>236</v>
      </c>
      <c r="T14" s="10">
        <v>151</v>
      </c>
      <c r="U14" s="12">
        <v>0.6398305084745762</v>
      </c>
      <c r="V14" s="10">
        <f t="shared" si="2"/>
        <v>10</v>
      </c>
      <c r="W14" s="12">
        <f t="shared" si="3"/>
        <v>0.062111801242236024</v>
      </c>
      <c r="X14" s="10">
        <v>85</v>
      </c>
      <c r="Y14" s="12">
        <v>0.3601694915254237</v>
      </c>
      <c r="Z14" s="10">
        <v>0</v>
      </c>
      <c r="AA14" s="146">
        <v>0</v>
      </c>
    </row>
    <row r="15" spans="1:27" ht="15" customHeight="1">
      <c r="A15" s="389"/>
      <c r="B15" s="263">
        <v>2010</v>
      </c>
      <c r="C15" s="16">
        <v>207</v>
      </c>
      <c r="D15" s="10">
        <v>176</v>
      </c>
      <c r="E15" s="9">
        <v>0.8502415458937197</v>
      </c>
      <c r="F15" s="10">
        <v>31</v>
      </c>
      <c r="G15" s="9">
        <v>0.1497584541062802</v>
      </c>
      <c r="H15" s="10">
        <v>31</v>
      </c>
      <c r="I15" s="17">
        <v>0.1497584541062802</v>
      </c>
      <c r="J15" s="13">
        <v>207</v>
      </c>
      <c r="K15" s="10">
        <v>154</v>
      </c>
      <c r="L15" s="11">
        <v>0.7439613526570048</v>
      </c>
      <c r="M15" s="10">
        <f t="shared" si="0"/>
        <v>22</v>
      </c>
      <c r="N15" s="11">
        <f t="shared" si="1"/>
        <v>0.125</v>
      </c>
      <c r="O15" s="10">
        <v>53</v>
      </c>
      <c r="P15" s="11">
        <v>0.2560386473429952</v>
      </c>
      <c r="Q15" s="10">
        <v>0</v>
      </c>
      <c r="R15" s="14">
        <v>0</v>
      </c>
      <c r="S15" s="15">
        <v>207</v>
      </c>
      <c r="T15" s="10">
        <v>148</v>
      </c>
      <c r="U15" s="12">
        <v>0.714975845410628</v>
      </c>
      <c r="V15" s="10">
        <f t="shared" si="2"/>
        <v>6</v>
      </c>
      <c r="W15" s="12">
        <f t="shared" si="3"/>
        <v>0.03896103896103896</v>
      </c>
      <c r="X15" s="10">
        <v>59</v>
      </c>
      <c r="Y15" s="12">
        <v>0.28502415458937197</v>
      </c>
      <c r="Z15" s="10">
        <v>0</v>
      </c>
      <c r="AA15" s="146">
        <v>0</v>
      </c>
    </row>
    <row r="16" spans="1:27" ht="15" customHeight="1">
      <c r="A16" s="389"/>
      <c r="B16" s="263">
        <v>2011</v>
      </c>
      <c r="C16" s="16">
        <v>146</v>
      </c>
      <c r="D16" s="10">
        <v>132</v>
      </c>
      <c r="E16" s="9">
        <v>0.9041095890410957</v>
      </c>
      <c r="F16" s="10">
        <v>14</v>
      </c>
      <c r="G16" s="9">
        <v>0.0958904109589041</v>
      </c>
      <c r="H16" s="10">
        <v>14</v>
      </c>
      <c r="I16" s="17">
        <v>0.0958904109589041</v>
      </c>
      <c r="J16" s="13">
        <v>146</v>
      </c>
      <c r="K16" s="10">
        <v>118</v>
      </c>
      <c r="L16" s="11">
        <v>0.8082191780821918</v>
      </c>
      <c r="M16" s="10">
        <f t="shared" si="0"/>
        <v>14</v>
      </c>
      <c r="N16" s="11">
        <f t="shared" si="1"/>
        <v>0.10606060606060606</v>
      </c>
      <c r="O16" s="10">
        <v>28</v>
      </c>
      <c r="P16" s="11">
        <v>0.1917808219178082</v>
      </c>
      <c r="Q16" s="10">
        <v>0</v>
      </c>
      <c r="R16" s="14">
        <v>0</v>
      </c>
      <c r="S16" s="15">
        <v>146</v>
      </c>
      <c r="T16" s="10">
        <v>116</v>
      </c>
      <c r="U16" s="12">
        <v>0.795</v>
      </c>
      <c r="V16" s="10">
        <f t="shared" si="2"/>
        <v>2</v>
      </c>
      <c r="W16" s="12">
        <f t="shared" si="3"/>
        <v>0.01694915254237288</v>
      </c>
      <c r="X16" s="10">
        <v>30</v>
      </c>
      <c r="Y16" s="12">
        <v>0.205</v>
      </c>
      <c r="Z16" s="10">
        <v>0</v>
      </c>
      <c r="AA16" s="146">
        <v>0</v>
      </c>
    </row>
    <row r="17" spans="1:27" ht="15" customHeight="1">
      <c r="A17" s="389"/>
      <c r="B17" s="263">
        <v>2012</v>
      </c>
      <c r="C17" s="16">
        <v>156</v>
      </c>
      <c r="D17" s="10">
        <v>139</v>
      </c>
      <c r="E17" s="9">
        <v>0.891025641025641</v>
      </c>
      <c r="F17" s="10">
        <v>17</v>
      </c>
      <c r="G17" s="9">
        <v>0.10897435897435898</v>
      </c>
      <c r="H17" s="10">
        <v>17</v>
      </c>
      <c r="I17" s="17">
        <v>0.10897435897435898</v>
      </c>
      <c r="J17" s="13">
        <v>156</v>
      </c>
      <c r="K17" s="10">
        <v>129</v>
      </c>
      <c r="L17" s="11">
        <v>0.827</v>
      </c>
      <c r="M17" s="10">
        <f t="shared" si="0"/>
        <v>10</v>
      </c>
      <c r="N17" s="11">
        <f t="shared" si="1"/>
        <v>0.07194244604316546</v>
      </c>
      <c r="O17" s="10">
        <v>27</v>
      </c>
      <c r="P17" s="11">
        <v>0.173</v>
      </c>
      <c r="Q17" s="10">
        <v>0</v>
      </c>
      <c r="R17" s="14">
        <v>0</v>
      </c>
      <c r="S17" s="15">
        <v>156</v>
      </c>
      <c r="T17" s="10"/>
      <c r="U17" s="12"/>
      <c r="V17" s="10"/>
      <c r="W17" s="12"/>
      <c r="X17" s="10"/>
      <c r="Y17" s="12"/>
      <c r="Z17" s="10">
        <v>156</v>
      </c>
      <c r="AA17" s="146">
        <v>1</v>
      </c>
    </row>
    <row r="18" spans="1:27" ht="15" customHeight="1" thickBot="1">
      <c r="A18" s="390"/>
      <c r="B18" s="264">
        <v>2013</v>
      </c>
      <c r="C18" s="133">
        <v>196</v>
      </c>
      <c r="D18" s="35">
        <v>176</v>
      </c>
      <c r="E18" s="36">
        <v>0.898</v>
      </c>
      <c r="F18" s="35"/>
      <c r="G18" s="36"/>
      <c r="H18" s="35"/>
      <c r="I18" s="61"/>
      <c r="J18" s="37"/>
      <c r="K18" s="35"/>
      <c r="L18" s="39"/>
      <c r="M18" s="35"/>
      <c r="N18" s="39"/>
      <c r="O18" s="35"/>
      <c r="P18" s="39"/>
      <c r="Q18" s="35"/>
      <c r="R18" s="40"/>
      <c r="S18" s="41"/>
      <c r="T18" s="35"/>
      <c r="U18" s="42"/>
      <c r="V18" s="35"/>
      <c r="W18" s="42"/>
      <c r="X18" s="35"/>
      <c r="Y18" s="42"/>
      <c r="Z18" s="35"/>
      <c r="AA18" s="145"/>
    </row>
    <row r="19" spans="1:27" ht="15" customHeight="1" thickBot="1" thickTop="1">
      <c r="A19" s="373" t="s">
        <v>77</v>
      </c>
      <c r="B19" s="391"/>
      <c r="C19" s="98"/>
      <c r="D19" s="99"/>
      <c r="E19" s="100">
        <f>AVERAGE(E5:E18)</f>
        <v>0.8575547020339581</v>
      </c>
      <c r="F19" s="99"/>
      <c r="G19" s="100">
        <f>AVERAGE(G5:G17)</f>
        <v>0.14555647473266048</v>
      </c>
      <c r="H19" s="99"/>
      <c r="I19" s="101">
        <f>AVERAGE(I5:I17)</f>
        <v>0.14555647473266048</v>
      </c>
      <c r="J19" s="102"/>
      <c r="K19" s="103"/>
      <c r="L19" s="100">
        <f>AVERAGE(L5:L17)</f>
        <v>0.7659307894721246</v>
      </c>
      <c r="M19" s="99"/>
      <c r="N19" s="100">
        <f>AVERAGE(N5:N17)</f>
        <v>0.10369747842153106</v>
      </c>
      <c r="O19" s="99"/>
      <c r="P19" s="100">
        <f>AVERAGE(P5:P17)</f>
        <v>0.23406921052787555</v>
      </c>
      <c r="Q19" s="99"/>
      <c r="R19" s="104"/>
      <c r="S19" s="105"/>
      <c r="T19" s="99"/>
      <c r="U19" s="100">
        <f>AVERAGE(U5:U16)</f>
        <v>0.7062264602290257</v>
      </c>
      <c r="V19" s="99"/>
      <c r="W19" s="100">
        <f>AVERAGE(W5:W16)</f>
        <v>0.07193446141301729</v>
      </c>
      <c r="X19" s="99"/>
      <c r="Y19" s="100">
        <f>AVERAGE(Y5:Y16)</f>
        <v>0.29377353977097426</v>
      </c>
      <c r="Z19" s="99"/>
      <c r="AA19" s="152"/>
    </row>
    <row r="20" spans="1:27" ht="15" customHeight="1" thickBot="1" thickTop="1">
      <c r="A20" s="375" t="s">
        <v>71</v>
      </c>
      <c r="B20" s="295"/>
      <c r="C20" s="80"/>
      <c r="D20" s="74"/>
      <c r="E20" s="75">
        <f>_xlfn.STDEV.P(E5:E18)</f>
        <v>0.03739056622724232</v>
      </c>
      <c r="F20" s="74"/>
      <c r="G20" s="75">
        <f>_xlfn.STDEV.P(G5:G17)</f>
        <v>0.03701466196003148</v>
      </c>
      <c r="H20" s="74"/>
      <c r="I20" s="76">
        <f>_xlfn.STDEV.P(I5:I17)</f>
        <v>0.03701466196003148</v>
      </c>
      <c r="J20" s="73"/>
      <c r="K20" s="74"/>
      <c r="L20" s="75">
        <f>_xlfn.STDEV.P(L5:L17)</f>
        <v>0.04007220952066248</v>
      </c>
      <c r="M20" s="74"/>
      <c r="N20" s="75">
        <f>_xlfn.STDEV.P(N5:N17)</f>
        <v>0.022411283195244974</v>
      </c>
      <c r="O20" s="74"/>
      <c r="P20" s="75">
        <f>_xlfn.STDEV.P(P5:P17)</f>
        <v>0.04007220952066227</v>
      </c>
      <c r="Q20" s="74"/>
      <c r="R20" s="77"/>
      <c r="S20" s="78"/>
      <c r="T20" s="74"/>
      <c r="U20" s="75">
        <f>_xlfn.STDEV.P(U5:U16)</f>
        <v>0.043398769146652465</v>
      </c>
      <c r="V20" s="74"/>
      <c r="W20" s="75">
        <f>_xlfn.STDEV.P(W5:W16)</f>
        <v>0.029656926212162493</v>
      </c>
      <c r="X20" s="74"/>
      <c r="Y20" s="75">
        <f>_xlfn.STDEV.P(Y5:Y16)</f>
        <v>0.04339876914665283</v>
      </c>
      <c r="Z20" s="74"/>
      <c r="AA20" s="149"/>
    </row>
    <row r="21" spans="1:27" ht="15" customHeight="1" thickBot="1" thickTop="1">
      <c r="A21" s="372" t="s">
        <v>75</v>
      </c>
      <c r="B21" s="297"/>
      <c r="C21" s="83"/>
      <c r="D21" s="84"/>
      <c r="E21" s="85">
        <f>(E18-E5)/($B$18-$B$5)</f>
        <v>0.0003371522094926399</v>
      </c>
      <c r="F21" s="84"/>
      <c r="G21" s="85">
        <f>SLOPE(G5:G17,$B$5:$B$17)</f>
        <v>-0.009621075467914882</v>
      </c>
      <c r="H21" s="84"/>
      <c r="I21" s="86">
        <f>SLOPE(I5:I17,$B$5:$B$17)</f>
        <v>-0.009621075467914882</v>
      </c>
      <c r="J21" s="70"/>
      <c r="K21" s="69"/>
      <c r="L21" s="85">
        <f>(L17-L5)/($B$17-$B$5)</f>
        <v>0.003313829787234037</v>
      </c>
      <c r="M21" s="69"/>
      <c r="N21" s="85">
        <f>(N17-N5)/($B$17-$B$5)</f>
        <v>-0.003925431083704464</v>
      </c>
      <c r="O21" s="69"/>
      <c r="P21" s="85">
        <f>(P17-P5)/($B$17-$B$5)</f>
        <v>-0.003313829787234044</v>
      </c>
      <c r="Q21" s="69"/>
      <c r="R21" s="71"/>
      <c r="S21" s="72"/>
      <c r="T21" s="69"/>
      <c r="U21" s="85">
        <f>(U16-U5)/($B$16-$B$5)</f>
        <v>0.006831076724693751</v>
      </c>
      <c r="V21" s="69"/>
      <c r="W21" s="85">
        <f>(W16-W5)/($B$16-$B$5)</f>
        <v>-0.006239675731201155</v>
      </c>
      <c r="X21" s="69"/>
      <c r="Y21" s="85">
        <f>(Y16-Y5)/($B$16-$B$5)</f>
        <v>-0.006831076724693749</v>
      </c>
      <c r="Z21" s="69"/>
      <c r="AA21" s="153"/>
    </row>
    <row r="22" spans="1:27" ht="15" customHeight="1" thickTop="1">
      <c r="A22" s="388" t="s">
        <v>47</v>
      </c>
      <c r="B22" s="265" t="s">
        <v>1</v>
      </c>
      <c r="C22" s="18">
        <v>60</v>
      </c>
      <c r="D22" s="19">
        <v>54</v>
      </c>
      <c r="E22" s="20">
        <v>0.9</v>
      </c>
      <c r="F22" s="19">
        <v>6</v>
      </c>
      <c r="G22" s="20">
        <v>0.1</v>
      </c>
      <c r="H22" s="19">
        <v>6</v>
      </c>
      <c r="I22" s="62">
        <v>0.1</v>
      </c>
      <c r="J22" s="29">
        <v>60</v>
      </c>
      <c r="K22" s="30">
        <v>53</v>
      </c>
      <c r="L22" s="31">
        <v>0.8833333333333333</v>
      </c>
      <c r="M22" s="30">
        <f t="shared" si="0"/>
        <v>1</v>
      </c>
      <c r="N22" s="31">
        <f t="shared" si="1"/>
        <v>0.018518518518518517</v>
      </c>
      <c r="O22" s="30">
        <v>7</v>
      </c>
      <c r="P22" s="31">
        <v>0.11666666666666665</v>
      </c>
      <c r="Q22" s="30">
        <v>0</v>
      </c>
      <c r="R22" s="32">
        <v>0</v>
      </c>
      <c r="S22" s="33">
        <v>60</v>
      </c>
      <c r="T22" s="30">
        <v>51</v>
      </c>
      <c r="U22" s="34">
        <v>0.85</v>
      </c>
      <c r="V22" s="30">
        <f t="shared" si="2"/>
        <v>2</v>
      </c>
      <c r="W22" s="34">
        <f t="shared" si="3"/>
        <v>0.03773584905660377</v>
      </c>
      <c r="X22" s="30">
        <v>9</v>
      </c>
      <c r="Y22" s="34">
        <v>0.15</v>
      </c>
      <c r="Z22" s="30">
        <v>0</v>
      </c>
      <c r="AA22" s="151">
        <v>0</v>
      </c>
    </row>
    <row r="23" spans="1:27" ht="15" customHeight="1">
      <c r="A23" s="389"/>
      <c r="B23" s="262" t="s">
        <v>2</v>
      </c>
      <c r="C23" s="16">
        <v>60</v>
      </c>
      <c r="D23" s="10">
        <v>53</v>
      </c>
      <c r="E23" s="9">
        <v>0.8833333333333333</v>
      </c>
      <c r="F23" s="10">
        <v>7</v>
      </c>
      <c r="G23" s="9">
        <v>0.11666666666666665</v>
      </c>
      <c r="H23" s="10">
        <v>7</v>
      </c>
      <c r="I23" s="17">
        <v>0.11666666666666665</v>
      </c>
      <c r="J23" s="13">
        <v>60</v>
      </c>
      <c r="K23" s="3">
        <v>47</v>
      </c>
      <c r="L23" s="11">
        <v>0.7833333333333333</v>
      </c>
      <c r="M23" s="3">
        <f t="shared" si="0"/>
        <v>6</v>
      </c>
      <c r="N23" s="11">
        <f t="shared" si="1"/>
        <v>0.11320754716981132</v>
      </c>
      <c r="O23" s="3">
        <v>13</v>
      </c>
      <c r="P23" s="11">
        <v>0.21666666666666667</v>
      </c>
      <c r="Q23" s="3">
        <v>0</v>
      </c>
      <c r="R23" s="14">
        <v>0</v>
      </c>
      <c r="S23" s="15">
        <v>60</v>
      </c>
      <c r="T23" s="3">
        <v>41</v>
      </c>
      <c r="U23" s="12">
        <v>0.6833333333333332</v>
      </c>
      <c r="V23" s="3">
        <f t="shared" si="2"/>
        <v>6</v>
      </c>
      <c r="W23" s="12">
        <f t="shared" si="3"/>
        <v>0.1276595744680851</v>
      </c>
      <c r="X23" s="3">
        <v>19</v>
      </c>
      <c r="Y23" s="12">
        <v>0.31666666666666665</v>
      </c>
      <c r="Z23" s="3">
        <v>0</v>
      </c>
      <c r="AA23" s="146">
        <v>0</v>
      </c>
    </row>
    <row r="24" spans="1:27" ht="15" customHeight="1">
      <c r="A24" s="389"/>
      <c r="B24" s="262" t="s">
        <v>3</v>
      </c>
      <c r="C24" s="16">
        <v>58</v>
      </c>
      <c r="D24" s="10">
        <v>53</v>
      </c>
      <c r="E24" s="9">
        <v>0.9137931034482759</v>
      </c>
      <c r="F24" s="10">
        <v>5</v>
      </c>
      <c r="G24" s="9">
        <v>0.08620689655172414</v>
      </c>
      <c r="H24" s="10">
        <v>5</v>
      </c>
      <c r="I24" s="17">
        <v>0.08620689655172414</v>
      </c>
      <c r="J24" s="13">
        <v>58</v>
      </c>
      <c r="K24" s="3">
        <v>48</v>
      </c>
      <c r="L24" s="11">
        <v>0.8275862068965517</v>
      </c>
      <c r="M24" s="3">
        <f t="shared" si="0"/>
        <v>5</v>
      </c>
      <c r="N24" s="11">
        <f t="shared" si="1"/>
        <v>0.09433962264150944</v>
      </c>
      <c r="O24" s="3">
        <v>10</v>
      </c>
      <c r="P24" s="11">
        <v>0.1724137931034483</v>
      </c>
      <c r="Q24" s="3">
        <v>0</v>
      </c>
      <c r="R24" s="14">
        <v>0</v>
      </c>
      <c r="S24" s="15">
        <v>58</v>
      </c>
      <c r="T24" s="3">
        <v>44</v>
      </c>
      <c r="U24" s="12">
        <v>0.7586206896551724</v>
      </c>
      <c r="V24" s="3">
        <f t="shared" si="2"/>
        <v>4</v>
      </c>
      <c r="W24" s="12">
        <f t="shared" si="3"/>
        <v>0.08333333333333333</v>
      </c>
      <c r="X24" s="3">
        <v>14</v>
      </c>
      <c r="Y24" s="12">
        <v>0.24137931034482757</v>
      </c>
      <c r="Z24" s="3">
        <v>0</v>
      </c>
      <c r="AA24" s="146">
        <v>0</v>
      </c>
    </row>
    <row r="25" spans="1:27" ht="15" customHeight="1">
      <c r="A25" s="389"/>
      <c r="B25" s="262" t="s">
        <v>4</v>
      </c>
      <c r="C25" s="16">
        <v>65</v>
      </c>
      <c r="D25" s="10">
        <v>60</v>
      </c>
      <c r="E25" s="9">
        <v>0.923076923076923</v>
      </c>
      <c r="F25" s="10">
        <v>5</v>
      </c>
      <c r="G25" s="9">
        <v>0.07692307692307693</v>
      </c>
      <c r="H25" s="10">
        <v>5</v>
      </c>
      <c r="I25" s="17">
        <v>0.07692307692307693</v>
      </c>
      <c r="J25" s="13">
        <v>65</v>
      </c>
      <c r="K25" s="3">
        <v>55</v>
      </c>
      <c r="L25" s="11">
        <v>0.8461538461538461</v>
      </c>
      <c r="M25" s="3">
        <f t="shared" si="0"/>
        <v>5</v>
      </c>
      <c r="N25" s="11">
        <f t="shared" si="1"/>
        <v>0.08333333333333333</v>
      </c>
      <c r="O25" s="3">
        <v>10</v>
      </c>
      <c r="P25" s="11">
        <v>0.15384615384615385</v>
      </c>
      <c r="Q25" s="3">
        <v>0</v>
      </c>
      <c r="R25" s="14">
        <v>0</v>
      </c>
      <c r="S25" s="15">
        <v>65</v>
      </c>
      <c r="T25" s="3">
        <v>48</v>
      </c>
      <c r="U25" s="12">
        <v>0.7384615384615384</v>
      </c>
      <c r="V25" s="3">
        <f t="shared" si="2"/>
        <v>7</v>
      </c>
      <c r="W25" s="12">
        <f t="shared" si="3"/>
        <v>0.12727272727272726</v>
      </c>
      <c r="X25" s="3">
        <v>17</v>
      </c>
      <c r="Y25" s="12">
        <v>0.26153846153846155</v>
      </c>
      <c r="Z25" s="3">
        <v>0</v>
      </c>
      <c r="AA25" s="146">
        <v>0</v>
      </c>
    </row>
    <row r="26" spans="1:27" ht="15" customHeight="1">
      <c r="A26" s="389"/>
      <c r="B26" s="262" t="s">
        <v>5</v>
      </c>
      <c r="C26" s="16">
        <v>82</v>
      </c>
      <c r="D26" s="10">
        <v>65</v>
      </c>
      <c r="E26" s="9">
        <v>0.7926829268292682</v>
      </c>
      <c r="F26" s="10">
        <v>17</v>
      </c>
      <c r="G26" s="9">
        <v>0.2073170731707317</v>
      </c>
      <c r="H26" s="10">
        <v>17</v>
      </c>
      <c r="I26" s="17">
        <v>0.2073170731707317</v>
      </c>
      <c r="J26" s="13">
        <v>82</v>
      </c>
      <c r="K26" s="3">
        <v>66</v>
      </c>
      <c r="L26" s="11">
        <v>0.8048780487804877</v>
      </c>
      <c r="M26" s="3">
        <f t="shared" si="0"/>
        <v>-1</v>
      </c>
      <c r="N26" s="11">
        <f t="shared" si="1"/>
        <v>-0.015384615384615385</v>
      </c>
      <c r="O26" s="3">
        <v>16</v>
      </c>
      <c r="P26" s="11">
        <v>0.1951219512195122</v>
      </c>
      <c r="Q26" s="3">
        <v>0</v>
      </c>
      <c r="R26" s="14">
        <v>0</v>
      </c>
      <c r="S26" s="15">
        <v>82</v>
      </c>
      <c r="T26" s="3">
        <v>58</v>
      </c>
      <c r="U26" s="12">
        <v>0.7073170731707318</v>
      </c>
      <c r="V26" s="3">
        <f t="shared" si="2"/>
        <v>8</v>
      </c>
      <c r="W26" s="12">
        <f t="shared" si="3"/>
        <v>0.12121212121212122</v>
      </c>
      <c r="X26" s="3">
        <v>24</v>
      </c>
      <c r="Y26" s="12">
        <v>0.29268292682926833</v>
      </c>
      <c r="Z26" s="3">
        <v>0</v>
      </c>
      <c r="AA26" s="146">
        <v>0</v>
      </c>
    </row>
    <row r="27" spans="1:27" ht="15" customHeight="1">
      <c r="A27" s="389"/>
      <c r="B27" s="262" t="s">
        <v>6</v>
      </c>
      <c r="C27" s="16">
        <v>99</v>
      </c>
      <c r="D27" s="10">
        <v>85</v>
      </c>
      <c r="E27" s="9">
        <v>0.8585858585858586</v>
      </c>
      <c r="F27" s="10">
        <v>14</v>
      </c>
      <c r="G27" s="9">
        <v>0.1414141414141414</v>
      </c>
      <c r="H27" s="10">
        <v>14</v>
      </c>
      <c r="I27" s="17">
        <v>0.1414141414141414</v>
      </c>
      <c r="J27" s="13">
        <v>99</v>
      </c>
      <c r="K27" s="3">
        <v>78</v>
      </c>
      <c r="L27" s="11">
        <v>0.7878787878787878</v>
      </c>
      <c r="M27" s="3">
        <f t="shared" si="0"/>
        <v>7</v>
      </c>
      <c r="N27" s="11">
        <f t="shared" si="1"/>
        <v>0.08235294117647059</v>
      </c>
      <c r="O27" s="3">
        <v>21</v>
      </c>
      <c r="P27" s="11">
        <v>0.2121212121212121</v>
      </c>
      <c r="Q27" s="3">
        <v>0</v>
      </c>
      <c r="R27" s="14">
        <v>0</v>
      </c>
      <c r="S27" s="15">
        <v>99</v>
      </c>
      <c r="T27" s="3">
        <v>76</v>
      </c>
      <c r="U27" s="12">
        <v>0.7676767676767676</v>
      </c>
      <c r="V27" s="3">
        <f t="shared" si="2"/>
        <v>2</v>
      </c>
      <c r="W27" s="12">
        <f t="shared" si="3"/>
        <v>0.02564102564102564</v>
      </c>
      <c r="X27" s="3">
        <v>23</v>
      </c>
      <c r="Y27" s="12">
        <v>0.23232323232323232</v>
      </c>
      <c r="Z27" s="3">
        <v>0</v>
      </c>
      <c r="AA27" s="146">
        <v>0</v>
      </c>
    </row>
    <row r="28" spans="1:27" ht="15" customHeight="1">
      <c r="A28" s="389"/>
      <c r="B28" s="262" t="s">
        <v>7</v>
      </c>
      <c r="C28" s="16">
        <v>90</v>
      </c>
      <c r="D28" s="10">
        <v>80</v>
      </c>
      <c r="E28" s="9">
        <v>0.8888888888888888</v>
      </c>
      <c r="F28" s="10">
        <v>10</v>
      </c>
      <c r="G28" s="9">
        <v>0.1111111111111111</v>
      </c>
      <c r="H28" s="10">
        <v>10</v>
      </c>
      <c r="I28" s="17">
        <v>0.1111111111111111</v>
      </c>
      <c r="J28" s="13">
        <v>90</v>
      </c>
      <c r="K28" s="3">
        <v>77</v>
      </c>
      <c r="L28" s="11">
        <v>0.8555555555555556</v>
      </c>
      <c r="M28" s="3">
        <f t="shared" si="0"/>
        <v>3</v>
      </c>
      <c r="N28" s="11">
        <f t="shared" si="1"/>
        <v>0.0375</v>
      </c>
      <c r="O28" s="3">
        <v>13</v>
      </c>
      <c r="P28" s="11">
        <v>0.14444444444444446</v>
      </c>
      <c r="Q28" s="3">
        <v>0</v>
      </c>
      <c r="R28" s="14">
        <v>0</v>
      </c>
      <c r="S28" s="15">
        <v>90</v>
      </c>
      <c r="T28" s="3">
        <v>69</v>
      </c>
      <c r="U28" s="12">
        <v>0.7666666666666667</v>
      </c>
      <c r="V28" s="3">
        <f t="shared" si="2"/>
        <v>8</v>
      </c>
      <c r="W28" s="12">
        <f t="shared" si="3"/>
        <v>0.1038961038961039</v>
      </c>
      <c r="X28" s="3">
        <v>21</v>
      </c>
      <c r="Y28" s="12">
        <v>0.2333333333333333</v>
      </c>
      <c r="Z28" s="3">
        <v>0</v>
      </c>
      <c r="AA28" s="146">
        <v>0</v>
      </c>
    </row>
    <row r="29" spans="1:27" ht="15" customHeight="1">
      <c r="A29" s="389"/>
      <c r="B29" s="263">
        <v>2007</v>
      </c>
      <c r="C29" s="16">
        <v>107</v>
      </c>
      <c r="D29" s="10">
        <v>96</v>
      </c>
      <c r="E29" s="9">
        <v>0.897196261682243</v>
      </c>
      <c r="F29" s="10">
        <v>11</v>
      </c>
      <c r="G29" s="9">
        <v>0.10280373831775699</v>
      </c>
      <c r="H29" s="10">
        <v>11</v>
      </c>
      <c r="I29" s="17">
        <v>0.10280373831775699</v>
      </c>
      <c r="J29" s="13">
        <v>107</v>
      </c>
      <c r="K29" s="3">
        <v>86</v>
      </c>
      <c r="L29" s="11">
        <v>0.8037383177570093</v>
      </c>
      <c r="M29" s="3">
        <f t="shared" si="0"/>
        <v>10</v>
      </c>
      <c r="N29" s="11">
        <f t="shared" si="1"/>
        <v>0.10416666666666667</v>
      </c>
      <c r="O29" s="3">
        <v>21</v>
      </c>
      <c r="P29" s="11">
        <v>0.19626168224299065</v>
      </c>
      <c r="Q29" s="3">
        <v>0</v>
      </c>
      <c r="R29" s="14">
        <v>0</v>
      </c>
      <c r="S29" s="15">
        <v>107</v>
      </c>
      <c r="T29" s="3">
        <v>72</v>
      </c>
      <c r="U29" s="12">
        <v>0.6728971962616822</v>
      </c>
      <c r="V29" s="3">
        <f t="shared" si="2"/>
        <v>14</v>
      </c>
      <c r="W29" s="12">
        <f t="shared" si="3"/>
        <v>0.16279069767441862</v>
      </c>
      <c r="X29" s="3">
        <v>35</v>
      </c>
      <c r="Y29" s="12">
        <v>0.32710280373831774</v>
      </c>
      <c r="Z29" s="3">
        <v>0</v>
      </c>
      <c r="AA29" s="146">
        <v>0</v>
      </c>
    </row>
    <row r="30" spans="1:27" ht="15" customHeight="1">
      <c r="A30" s="389"/>
      <c r="B30" s="263">
        <v>2008</v>
      </c>
      <c r="C30" s="16">
        <v>82</v>
      </c>
      <c r="D30" s="10">
        <v>69</v>
      </c>
      <c r="E30" s="9">
        <v>0.8414634146341463</v>
      </c>
      <c r="F30" s="10">
        <v>13</v>
      </c>
      <c r="G30" s="9">
        <v>0.15853658536585366</v>
      </c>
      <c r="H30" s="10">
        <v>13</v>
      </c>
      <c r="I30" s="17">
        <v>0.15853658536585366</v>
      </c>
      <c r="J30" s="13">
        <v>82</v>
      </c>
      <c r="K30" s="3">
        <v>58</v>
      </c>
      <c r="L30" s="11">
        <v>0.7073170731707318</v>
      </c>
      <c r="M30" s="3">
        <f t="shared" si="0"/>
        <v>11</v>
      </c>
      <c r="N30" s="11">
        <f t="shared" si="1"/>
        <v>0.15942028985507245</v>
      </c>
      <c r="O30" s="3">
        <v>24</v>
      </c>
      <c r="P30" s="11">
        <v>0.2926829268292683</v>
      </c>
      <c r="Q30" s="3">
        <v>0</v>
      </c>
      <c r="R30" s="14">
        <v>0</v>
      </c>
      <c r="S30" s="15">
        <v>82</v>
      </c>
      <c r="T30" s="3">
        <v>53</v>
      </c>
      <c r="U30" s="12">
        <v>0.6463414634146342</v>
      </c>
      <c r="V30" s="3">
        <f t="shared" si="2"/>
        <v>5</v>
      </c>
      <c r="W30" s="12">
        <f t="shared" si="3"/>
        <v>0.08620689655172414</v>
      </c>
      <c r="X30" s="3">
        <v>29</v>
      </c>
      <c r="Y30" s="12">
        <v>0.3536585365853659</v>
      </c>
      <c r="Z30" s="3">
        <v>0</v>
      </c>
      <c r="AA30" s="146">
        <v>0</v>
      </c>
    </row>
    <row r="31" spans="1:27" ht="15" customHeight="1">
      <c r="A31" s="389"/>
      <c r="B31" s="263">
        <v>2009</v>
      </c>
      <c r="C31" s="16">
        <v>97</v>
      </c>
      <c r="D31" s="10">
        <v>76</v>
      </c>
      <c r="E31" s="9">
        <v>0.7835051546391754</v>
      </c>
      <c r="F31" s="10">
        <v>21</v>
      </c>
      <c r="G31" s="9">
        <v>0.21649484536082475</v>
      </c>
      <c r="H31" s="10">
        <v>21</v>
      </c>
      <c r="I31" s="17">
        <v>0.21649484536082475</v>
      </c>
      <c r="J31" s="13">
        <v>97</v>
      </c>
      <c r="K31" s="3">
        <v>72</v>
      </c>
      <c r="L31" s="11">
        <v>0.7422680412371134</v>
      </c>
      <c r="M31" s="3">
        <f t="shared" si="0"/>
        <v>4</v>
      </c>
      <c r="N31" s="11">
        <f t="shared" si="1"/>
        <v>0.05263157894736842</v>
      </c>
      <c r="O31" s="3">
        <v>25</v>
      </c>
      <c r="P31" s="11">
        <v>0.25773195876288657</v>
      </c>
      <c r="Q31" s="3">
        <v>0</v>
      </c>
      <c r="R31" s="14">
        <v>0</v>
      </c>
      <c r="S31" s="15">
        <v>97</v>
      </c>
      <c r="T31" s="3">
        <v>66</v>
      </c>
      <c r="U31" s="12">
        <v>0.6804123711340206</v>
      </c>
      <c r="V31" s="3">
        <f t="shared" si="2"/>
        <v>6</v>
      </c>
      <c r="W31" s="12">
        <f t="shared" si="3"/>
        <v>0.08333333333333333</v>
      </c>
      <c r="X31" s="3">
        <v>31</v>
      </c>
      <c r="Y31" s="12">
        <v>0.31958762886597936</v>
      </c>
      <c r="Z31" s="3">
        <v>0</v>
      </c>
      <c r="AA31" s="146">
        <v>0</v>
      </c>
    </row>
    <row r="32" spans="1:27" ht="15" customHeight="1">
      <c r="A32" s="389"/>
      <c r="B32" s="263">
        <v>2010</v>
      </c>
      <c r="C32" s="16">
        <v>69</v>
      </c>
      <c r="D32" s="10">
        <v>61</v>
      </c>
      <c r="E32" s="9">
        <v>0.8840579710144928</v>
      </c>
      <c r="F32" s="10">
        <v>8</v>
      </c>
      <c r="G32" s="9">
        <v>0.11594202898550725</v>
      </c>
      <c r="H32" s="10">
        <v>8</v>
      </c>
      <c r="I32" s="17">
        <v>0.11594202898550725</v>
      </c>
      <c r="J32" s="13">
        <v>69</v>
      </c>
      <c r="K32" s="3">
        <v>54</v>
      </c>
      <c r="L32" s="11">
        <v>0.782608695652174</v>
      </c>
      <c r="M32" s="3">
        <f t="shared" si="0"/>
        <v>7</v>
      </c>
      <c r="N32" s="11">
        <f t="shared" si="1"/>
        <v>0.11475409836065574</v>
      </c>
      <c r="O32" s="3">
        <v>15</v>
      </c>
      <c r="P32" s="11">
        <v>0.21739130434782608</v>
      </c>
      <c r="Q32" s="3">
        <v>0</v>
      </c>
      <c r="R32" s="14">
        <v>0</v>
      </c>
      <c r="S32" s="15">
        <v>69</v>
      </c>
      <c r="T32" s="3">
        <v>49</v>
      </c>
      <c r="U32" s="12">
        <v>0.7101449275362319</v>
      </c>
      <c r="V32" s="3">
        <f t="shared" si="2"/>
        <v>5</v>
      </c>
      <c r="W32" s="12">
        <f t="shared" si="3"/>
        <v>0.09259259259259259</v>
      </c>
      <c r="X32" s="3">
        <v>20</v>
      </c>
      <c r="Y32" s="12">
        <v>0.2898550724637681</v>
      </c>
      <c r="Z32" s="3">
        <v>0</v>
      </c>
      <c r="AA32" s="146">
        <v>0</v>
      </c>
    </row>
    <row r="33" spans="1:27" ht="15" customHeight="1">
      <c r="A33" s="389"/>
      <c r="B33" s="263">
        <v>2011</v>
      </c>
      <c r="C33" s="16">
        <v>44</v>
      </c>
      <c r="D33" s="10">
        <v>43</v>
      </c>
      <c r="E33" s="9">
        <v>0.9772727272727273</v>
      </c>
      <c r="F33" s="10">
        <v>1</v>
      </c>
      <c r="G33" s="9">
        <v>0.022727272727272728</v>
      </c>
      <c r="H33" s="10">
        <v>1</v>
      </c>
      <c r="I33" s="17">
        <v>0.022727272727272728</v>
      </c>
      <c r="J33" s="13">
        <v>44</v>
      </c>
      <c r="K33" s="3">
        <v>39</v>
      </c>
      <c r="L33" s="11">
        <v>0.8863636363636364</v>
      </c>
      <c r="M33" s="3">
        <f t="shared" si="0"/>
        <v>4</v>
      </c>
      <c r="N33" s="11">
        <f t="shared" si="1"/>
        <v>0.09302325581395349</v>
      </c>
      <c r="O33" s="3">
        <v>5</v>
      </c>
      <c r="P33" s="11">
        <v>0.11363636363636363</v>
      </c>
      <c r="Q33" s="3">
        <v>0</v>
      </c>
      <c r="R33" s="14">
        <v>0</v>
      </c>
      <c r="S33" s="15">
        <v>44</v>
      </c>
      <c r="T33" s="3">
        <v>39</v>
      </c>
      <c r="U33" s="12">
        <v>0.886</v>
      </c>
      <c r="V33" s="3">
        <f t="shared" si="2"/>
        <v>0</v>
      </c>
      <c r="W33" s="12">
        <f t="shared" si="3"/>
        <v>0</v>
      </c>
      <c r="X33" s="3">
        <v>5</v>
      </c>
      <c r="Y33" s="12">
        <v>0.114</v>
      </c>
      <c r="Z33" s="3">
        <v>0</v>
      </c>
      <c r="AA33" s="146">
        <v>0</v>
      </c>
    </row>
    <row r="34" spans="1:27" ht="15" customHeight="1">
      <c r="A34" s="389"/>
      <c r="B34" s="263">
        <v>2012</v>
      </c>
      <c r="C34" s="16">
        <v>45</v>
      </c>
      <c r="D34" s="10">
        <v>42</v>
      </c>
      <c r="E34" s="9">
        <v>0.9333333333333332</v>
      </c>
      <c r="F34" s="10">
        <v>3</v>
      </c>
      <c r="G34" s="9">
        <v>0.06666666666666667</v>
      </c>
      <c r="H34" s="10">
        <v>3</v>
      </c>
      <c r="I34" s="17">
        <v>0.06666666666666667</v>
      </c>
      <c r="J34" s="13">
        <v>45</v>
      </c>
      <c r="K34" s="3">
        <v>41</v>
      </c>
      <c r="L34" s="11">
        <v>0.911</v>
      </c>
      <c r="M34" s="3">
        <f t="shared" si="0"/>
        <v>1</v>
      </c>
      <c r="N34" s="11">
        <f t="shared" si="1"/>
        <v>0.023809523809523808</v>
      </c>
      <c r="O34" s="3">
        <v>4</v>
      </c>
      <c r="P34" s="11">
        <v>0.089</v>
      </c>
      <c r="Q34" s="3">
        <v>0</v>
      </c>
      <c r="R34" s="14">
        <v>0</v>
      </c>
      <c r="S34" s="15">
        <v>45</v>
      </c>
      <c r="T34" s="3"/>
      <c r="U34" s="12"/>
      <c r="V34" s="3"/>
      <c r="W34" s="12"/>
      <c r="X34" s="3"/>
      <c r="Y34" s="12"/>
      <c r="Z34" s="3">
        <v>45</v>
      </c>
      <c r="AA34" s="146">
        <v>1</v>
      </c>
    </row>
    <row r="35" spans="1:27" ht="15" customHeight="1" thickBot="1">
      <c r="A35" s="390"/>
      <c r="B35" s="264">
        <v>2013</v>
      </c>
      <c r="C35" s="133">
        <v>62</v>
      </c>
      <c r="D35" s="35">
        <v>57</v>
      </c>
      <c r="E35" s="36">
        <v>0.919</v>
      </c>
      <c r="F35" s="35"/>
      <c r="G35" s="36"/>
      <c r="H35" s="35"/>
      <c r="I35" s="61"/>
      <c r="J35" s="37"/>
      <c r="K35" s="38"/>
      <c r="L35" s="39"/>
      <c r="M35" s="38"/>
      <c r="N35" s="39"/>
      <c r="O35" s="38"/>
      <c r="P35" s="39"/>
      <c r="Q35" s="38"/>
      <c r="R35" s="40"/>
      <c r="S35" s="41"/>
      <c r="T35" s="38"/>
      <c r="U35" s="42"/>
      <c r="V35" s="38"/>
      <c r="W35" s="42"/>
      <c r="X35" s="38"/>
      <c r="Y35" s="42"/>
      <c r="Z35" s="38"/>
      <c r="AA35" s="145"/>
    </row>
    <row r="36" spans="1:27" ht="15" customHeight="1" thickBot="1" thickTop="1">
      <c r="A36" s="373" t="s">
        <v>77</v>
      </c>
      <c r="B36" s="391"/>
      <c r="C36" s="98"/>
      <c r="D36" s="99"/>
      <c r="E36" s="100">
        <f>AVERAGE(E22:E35)</f>
        <v>0.8854421354813333</v>
      </c>
      <c r="F36" s="99"/>
      <c r="G36" s="100">
        <f>AVERAGE(G22:G34)</f>
        <v>0.1171392387124103</v>
      </c>
      <c r="H36" s="99"/>
      <c r="I36" s="101">
        <f>AVERAGE(I22:I34)</f>
        <v>0.1171392387124103</v>
      </c>
      <c r="J36" s="102"/>
      <c r="K36" s="103"/>
      <c r="L36" s="100">
        <f>AVERAGE(L22:L34)</f>
        <v>0.8170780673932737</v>
      </c>
      <c r="M36" s="99"/>
      <c r="N36" s="100">
        <f>AVERAGE(N22:N34)</f>
        <v>0.07397482776217448</v>
      </c>
      <c r="O36" s="99"/>
      <c r="P36" s="100">
        <f>AVERAGE(P22:P34)</f>
        <v>0.18292193260672612</v>
      </c>
      <c r="Q36" s="99"/>
      <c r="R36" s="104"/>
      <c r="S36" s="105"/>
      <c r="T36" s="99"/>
      <c r="U36" s="100">
        <f>AVERAGE(U22:U33)</f>
        <v>0.7389893356092316</v>
      </c>
      <c r="V36" s="99"/>
      <c r="W36" s="100">
        <f>AVERAGE(W22:W33)</f>
        <v>0.08763952125267242</v>
      </c>
      <c r="X36" s="99"/>
      <c r="Y36" s="100">
        <f>AVERAGE(Y22:Y33)</f>
        <v>0.2610106643907684</v>
      </c>
      <c r="Z36" s="99"/>
      <c r="AA36" s="152"/>
    </row>
    <row r="37" spans="1:27" ht="15" customHeight="1" thickBot="1" thickTop="1">
      <c r="A37" s="375" t="s">
        <v>71</v>
      </c>
      <c r="B37" s="295"/>
      <c r="C37" s="80"/>
      <c r="D37" s="74"/>
      <c r="E37" s="75">
        <f>_xlfn.STDEV.P(E22:E35)</f>
        <v>0.050773903330257705</v>
      </c>
      <c r="F37" s="74"/>
      <c r="G37" s="75">
        <f>_xlfn.STDEV.P(G22:G34)</f>
        <v>0.05179775311056989</v>
      </c>
      <c r="H37" s="74"/>
      <c r="I37" s="76">
        <f>_xlfn.STDEV.P(I22:I34)</f>
        <v>0.05179775311056989</v>
      </c>
      <c r="J37" s="73"/>
      <c r="K37" s="74"/>
      <c r="L37" s="75">
        <f>_xlfn.STDEV.P(L22:L34)</f>
        <v>0.05656729592565907</v>
      </c>
      <c r="M37" s="74"/>
      <c r="N37" s="75">
        <f>_xlfn.STDEV.P(N22:N34)</f>
        <v>0.046171077001600856</v>
      </c>
      <c r="O37" s="74"/>
      <c r="P37" s="75">
        <f>_xlfn.STDEV.P(P22:P34)</f>
        <v>0.056567295925659025</v>
      </c>
      <c r="Q37" s="74"/>
      <c r="R37" s="77"/>
      <c r="S37" s="78"/>
      <c r="T37" s="74"/>
      <c r="U37" s="75">
        <f>_xlfn.STDEV.P(U22:U33)</f>
        <v>0.06905671440015548</v>
      </c>
      <c r="V37" s="74"/>
      <c r="W37" s="75">
        <f>_xlfn.STDEV.P(W22:W33)</f>
        <v>0.04499077537287318</v>
      </c>
      <c r="X37" s="74"/>
      <c r="Y37" s="75">
        <f>_xlfn.STDEV.P(Y22:Y33)</f>
        <v>0.06905671440015554</v>
      </c>
      <c r="Z37" s="74"/>
      <c r="AA37" s="149"/>
    </row>
    <row r="38" spans="1:27" ht="15" customHeight="1" thickBot="1" thickTop="1">
      <c r="A38" s="372" t="s">
        <v>75</v>
      </c>
      <c r="B38" s="297"/>
      <c r="C38" s="83"/>
      <c r="D38" s="84"/>
      <c r="E38" s="85">
        <f>(E35-E22)/($B$18-$B$5)</f>
        <v>0.001461538461538463</v>
      </c>
      <c r="F38" s="84"/>
      <c r="G38" s="85">
        <f>SLOPE(G22:G34,$B$22:$B$34)</f>
        <v>-0.019676174644186053</v>
      </c>
      <c r="H38" s="84"/>
      <c r="I38" s="86">
        <f>SLOPE(I22:I34,$B$22:$B$34)</f>
        <v>-0.019676174644186053</v>
      </c>
      <c r="J38" s="70"/>
      <c r="K38" s="69"/>
      <c r="L38" s="85">
        <f>(L34-L22)/($B$17-$B$5)</f>
        <v>0.0023055555555555607</v>
      </c>
      <c r="M38" s="69"/>
      <c r="N38" s="85">
        <f>(N34-N22)/($B$17-$B$5)</f>
        <v>0.0004409171075837742</v>
      </c>
      <c r="O38" s="69"/>
      <c r="P38" s="85">
        <f>(P34-P22)/($B$17-$B$5)</f>
        <v>-0.002305555555555555</v>
      </c>
      <c r="Q38" s="69"/>
      <c r="R38" s="71"/>
      <c r="S38" s="72"/>
      <c r="T38" s="69"/>
      <c r="U38" s="85">
        <f>(U33-U22)/($B$16-$B$5)</f>
        <v>0.0032727272727272757</v>
      </c>
      <c r="V38" s="69"/>
      <c r="W38" s="85">
        <f>(W33-W22)/($B$16-$B$5)</f>
        <v>-0.003430531732418525</v>
      </c>
      <c r="X38" s="69"/>
      <c r="Y38" s="85">
        <f>(Y33-Y22)/($B$16-$B$5)</f>
        <v>-0.0032727272727272718</v>
      </c>
      <c r="Z38" s="69"/>
      <c r="AA38" s="153"/>
    </row>
    <row r="39" spans="1:27" ht="15" customHeight="1" thickTop="1">
      <c r="A39" s="388" t="s">
        <v>48</v>
      </c>
      <c r="B39" s="266" t="s">
        <v>1</v>
      </c>
      <c r="C39" s="16">
        <v>53</v>
      </c>
      <c r="D39" s="10">
        <v>49</v>
      </c>
      <c r="E39" s="9">
        <v>0.9245283018867925</v>
      </c>
      <c r="F39" s="10">
        <v>4</v>
      </c>
      <c r="G39" s="9">
        <v>0.07547169811320754</v>
      </c>
      <c r="H39" s="10">
        <v>4</v>
      </c>
      <c r="I39" s="17">
        <v>0.07547169811320754</v>
      </c>
      <c r="J39" s="29">
        <v>53</v>
      </c>
      <c r="K39" s="30">
        <v>40</v>
      </c>
      <c r="L39" s="31">
        <v>0.7547169811320755</v>
      </c>
      <c r="M39" s="30">
        <f t="shared" si="0"/>
        <v>9</v>
      </c>
      <c r="N39" s="31">
        <f t="shared" si="1"/>
        <v>0.1836734693877551</v>
      </c>
      <c r="O39" s="30">
        <v>13</v>
      </c>
      <c r="P39" s="31">
        <v>0.24528301886792453</v>
      </c>
      <c r="Q39" s="30">
        <v>0</v>
      </c>
      <c r="R39" s="32">
        <v>0</v>
      </c>
      <c r="S39" s="33">
        <v>53</v>
      </c>
      <c r="T39" s="30">
        <v>34</v>
      </c>
      <c r="U39" s="34">
        <v>0.6415094339622641</v>
      </c>
      <c r="V39" s="30">
        <f t="shared" si="2"/>
        <v>6</v>
      </c>
      <c r="W39" s="34">
        <f t="shared" si="3"/>
        <v>0.15</v>
      </c>
      <c r="X39" s="30">
        <v>19</v>
      </c>
      <c r="Y39" s="34">
        <v>0.3584905660377358</v>
      </c>
      <c r="Z39" s="30">
        <v>0</v>
      </c>
      <c r="AA39" s="151">
        <v>0</v>
      </c>
    </row>
    <row r="40" spans="1:27" ht="15" customHeight="1">
      <c r="A40" s="389"/>
      <c r="B40" s="267" t="s">
        <v>2</v>
      </c>
      <c r="C40" s="16">
        <v>28</v>
      </c>
      <c r="D40" s="10">
        <v>23</v>
      </c>
      <c r="E40" s="9">
        <v>0.8214285714285714</v>
      </c>
      <c r="F40" s="10">
        <v>5</v>
      </c>
      <c r="G40" s="9">
        <v>0.17857142857142858</v>
      </c>
      <c r="H40" s="10">
        <v>5</v>
      </c>
      <c r="I40" s="17">
        <v>0.17857142857142858</v>
      </c>
      <c r="J40" s="13">
        <v>28</v>
      </c>
      <c r="K40" s="3">
        <v>18</v>
      </c>
      <c r="L40" s="11">
        <v>0.6428571428571429</v>
      </c>
      <c r="M40" s="3">
        <f t="shared" si="0"/>
        <v>5</v>
      </c>
      <c r="N40" s="11">
        <f t="shared" si="1"/>
        <v>0.21739130434782608</v>
      </c>
      <c r="O40" s="3">
        <v>10</v>
      </c>
      <c r="P40" s="11">
        <v>0.35714285714285715</v>
      </c>
      <c r="Q40" s="3">
        <v>0</v>
      </c>
      <c r="R40" s="14">
        <v>0</v>
      </c>
      <c r="S40" s="15">
        <v>28</v>
      </c>
      <c r="T40" s="3">
        <v>17</v>
      </c>
      <c r="U40" s="12">
        <v>0.6071428571428572</v>
      </c>
      <c r="V40" s="3">
        <f t="shared" si="2"/>
        <v>1</v>
      </c>
      <c r="W40" s="12">
        <f t="shared" si="3"/>
        <v>0.05555555555555555</v>
      </c>
      <c r="X40" s="3">
        <v>11</v>
      </c>
      <c r="Y40" s="12">
        <v>0.39285714285714285</v>
      </c>
      <c r="Z40" s="3">
        <v>0</v>
      </c>
      <c r="AA40" s="146">
        <v>0</v>
      </c>
    </row>
    <row r="41" spans="1:27" ht="15" customHeight="1">
      <c r="A41" s="389"/>
      <c r="B41" s="267" t="s">
        <v>3</v>
      </c>
      <c r="C41" s="16">
        <v>23</v>
      </c>
      <c r="D41" s="10">
        <v>20</v>
      </c>
      <c r="E41" s="9">
        <v>0.8695652173913043</v>
      </c>
      <c r="F41" s="10">
        <v>3</v>
      </c>
      <c r="G41" s="9">
        <v>0.13043478260869565</v>
      </c>
      <c r="H41" s="10">
        <v>3</v>
      </c>
      <c r="I41" s="17">
        <v>0.13043478260869565</v>
      </c>
      <c r="J41" s="13">
        <v>23</v>
      </c>
      <c r="K41" s="3">
        <v>16</v>
      </c>
      <c r="L41" s="11">
        <v>0.6956521739130435</v>
      </c>
      <c r="M41" s="3">
        <f t="shared" si="0"/>
        <v>4</v>
      </c>
      <c r="N41" s="11">
        <f t="shared" si="1"/>
        <v>0.2</v>
      </c>
      <c r="O41" s="3">
        <v>7</v>
      </c>
      <c r="P41" s="11">
        <v>0.30434782608695654</v>
      </c>
      <c r="Q41" s="3">
        <v>0</v>
      </c>
      <c r="R41" s="14">
        <v>0</v>
      </c>
      <c r="S41" s="15">
        <v>23</v>
      </c>
      <c r="T41" s="3">
        <v>16</v>
      </c>
      <c r="U41" s="12">
        <v>0.6956521739130435</v>
      </c>
      <c r="V41" s="3">
        <f t="shared" si="2"/>
        <v>0</v>
      </c>
      <c r="W41" s="12">
        <f t="shared" si="3"/>
        <v>0</v>
      </c>
      <c r="X41" s="3">
        <v>7</v>
      </c>
      <c r="Y41" s="12">
        <v>0.30434782608695654</v>
      </c>
      <c r="Z41" s="3">
        <v>0</v>
      </c>
      <c r="AA41" s="146">
        <v>0</v>
      </c>
    </row>
    <row r="42" spans="1:27" ht="15" customHeight="1">
      <c r="A42" s="389"/>
      <c r="B42" s="267" t="s">
        <v>4</v>
      </c>
      <c r="C42" s="16">
        <v>50</v>
      </c>
      <c r="D42" s="10">
        <v>38</v>
      </c>
      <c r="E42" s="9">
        <v>0.76</v>
      </c>
      <c r="F42" s="10">
        <v>12</v>
      </c>
      <c r="G42" s="9">
        <v>0.24</v>
      </c>
      <c r="H42" s="10">
        <v>12</v>
      </c>
      <c r="I42" s="17">
        <v>0.24</v>
      </c>
      <c r="J42" s="13">
        <v>50</v>
      </c>
      <c r="K42" s="3">
        <v>32</v>
      </c>
      <c r="L42" s="11">
        <v>0.64</v>
      </c>
      <c r="M42" s="3">
        <f t="shared" si="0"/>
        <v>6</v>
      </c>
      <c r="N42" s="11">
        <f t="shared" si="1"/>
        <v>0.15789473684210525</v>
      </c>
      <c r="O42" s="3">
        <v>18</v>
      </c>
      <c r="P42" s="11">
        <v>0.36</v>
      </c>
      <c r="Q42" s="3">
        <v>0</v>
      </c>
      <c r="R42" s="14">
        <v>0</v>
      </c>
      <c r="S42" s="15">
        <v>50</v>
      </c>
      <c r="T42" s="3">
        <v>29</v>
      </c>
      <c r="U42" s="12">
        <v>0.58</v>
      </c>
      <c r="V42" s="3">
        <f t="shared" si="2"/>
        <v>3</v>
      </c>
      <c r="W42" s="12">
        <f t="shared" si="3"/>
        <v>0.09375</v>
      </c>
      <c r="X42" s="3">
        <v>21</v>
      </c>
      <c r="Y42" s="12">
        <v>0.42</v>
      </c>
      <c r="Z42" s="3">
        <v>0</v>
      </c>
      <c r="AA42" s="146">
        <v>0</v>
      </c>
    </row>
    <row r="43" spans="1:27" ht="15" customHeight="1">
      <c r="A43" s="389"/>
      <c r="B43" s="267" t="s">
        <v>5</v>
      </c>
      <c r="C43" s="16">
        <v>49</v>
      </c>
      <c r="D43" s="10">
        <v>32</v>
      </c>
      <c r="E43" s="9">
        <v>0.653061224489796</v>
      </c>
      <c r="F43" s="10">
        <v>17</v>
      </c>
      <c r="G43" s="9">
        <v>0.3469387755102041</v>
      </c>
      <c r="H43" s="10">
        <v>17</v>
      </c>
      <c r="I43" s="17">
        <v>0.3469387755102041</v>
      </c>
      <c r="J43" s="13">
        <v>49</v>
      </c>
      <c r="K43" s="3">
        <v>34</v>
      </c>
      <c r="L43" s="11">
        <v>0.6938775510204082</v>
      </c>
      <c r="M43" s="3">
        <f t="shared" si="0"/>
        <v>-2</v>
      </c>
      <c r="N43" s="11">
        <f t="shared" si="1"/>
        <v>-0.0625</v>
      </c>
      <c r="O43" s="3">
        <v>15</v>
      </c>
      <c r="P43" s="11">
        <v>0.30612244897959184</v>
      </c>
      <c r="Q43" s="3">
        <v>0</v>
      </c>
      <c r="R43" s="14">
        <v>0</v>
      </c>
      <c r="S43" s="15">
        <v>49</v>
      </c>
      <c r="T43" s="3">
        <v>29</v>
      </c>
      <c r="U43" s="12">
        <v>0.5918367346938775</v>
      </c>
      <c r="V43" s="3">
        <f t="shared" si="2"/>
        <v>5</v>
      </c>
      <c r="W43" s="12">
        <f t="shared" si="3"/>
        <v>0.14705882352941177</v>
      </c>
      <c r="X43" s="3">
        <v>20</v>
      </c>
      <c r="Y43" s="12">
        <v>0.40816326530612246</v>
      </c>
      <c r="Z43" s="3">
        <v>0</v>
      </c>
      <c r="AA43" s="146">
        <v>0</v>
      </c>
    </row>
    <row r="44" spans="1:27" ht="15" customHeight="1">
      <c r="A44" s="389"/>
      <c r="B44" s="267" t="s">
        <v>6</v>
      </c>
      <c r="C44" s="16">
        <v>49</v>
      </c>
      <c r="D44" s="10">
        <v>37</v>
      </c>
      <c r="E44" s="9">
        <v>0.7551020408163265</v>
      </c>
      <c r="F44" s="10">
        <v>12</v>
      </c>
      <c r="G44" s="9">
        <v>0.24489795918367346</v>
      </c>
      <c r="H44" s="10">
        <v>12</v>
      </c>
      <c r="I44" s="17">
        <v>0.24489795918367346</v>
      </c>
      <c r="J44" s="13">
        <v>49</v>
      </c>
      <c r="K44" s="3">
        <v>36</v>
      </c>
      <c r="L44" s="11">
        <v>0.7346938775510204</v>
      </c>
      <c r="M44" s="3">
        <f t="shared" si="0"/>
        <v>1</v>
      </c>
      <c r="N44" s="11">
        <f t="shared" si="1"/>
        <v>0.02702702702702703</v>
      </c>
      <c r="O44" s="3">
        <v>13</v>
      </c>
      <c r="P44" s="11">
        <v>0.2653061224489796</v>
      </c>
      <c r="Q44" s="3">
        <v>0</v>
      </c>
      <c r="R44" s="14">
        <v>0</v>
      </c>
      <c r="S44" s="15">
        <v>49</v>
      </c>
      <c r="T44" s="3">
        <v>32</v>
      </c>
      <c r="U44" s="12">
        <v>0.653061224489796</v>
      </c>
      <c r="V44" s="3">
        <f t="shared" si="2"/>
        <v>4</v>
      </c>
      <c r="W44" s="12">
        <f t="shared" si="3"/>
        <v>0.1111111111111111</v>
      </c>
      <c r="X44" s="3">
        <v>17</v>
      </c>
      <c r="Y44" s="12">
        <v>0.3469387755102041</v>
      </c>
      <c r="Z44" s="3">
        <v>0</v>
      </c>
      <c r="AA44" s="146">
        <v>0</v>
      </c>
    </row>
    <row r="45" spans="1:27" ht="15" customHeight="1">
      <c r="A45" s="389"/>
      <c r="B45" s="267" t="s">
        <v>7</v>
      </c>
      <c r="C45" s="16">
        <v>40</v>
      </c>
      <c r="D45" s="10">
        <v>36</v>
      </c>
      <c r="E45" s="9">
        <v>0.9</v>
      </c>
      <c r="F45" s="10">
        <v>4</v>
      </c>
      <c r="G45" s="9">
        <v>0.1</v>
      </c>
      <c r="H45" s="10">
        <v>4</v>
      </c>
      <c r="I45" s="17">
        <v>0.1</v>
      </c>
      <c r="J45" s="13">
        <v>40</v>
      </c>
      <c r="K45" s="3">
        <v>34</v>
      </c>
      <c r="L45" s="11">
        <v>0.85</v>
      </c>
      <c r="M45" s="3">
        <f t="shared" si="0"/>
        <v>2</v>
      </c>
      <c r="N45" s="11">
        <f t="shared" si="1"/>
        <v>0.05555555555555555</v>
      </c>
      <c r="O45" s="3">
        <v>6</v>
      </c>
      <c r="P45" s="11">
        <v>0.15</v>
      </c>
      <c r="Q45" s="3">
        <v>0</v>
      </c>
      <c r="R45" s="14">
        <v>0</v>
      </c>
      <c r="S45" s="15">
        <v>40</v>
      </c>
      <c r="T45" s="3">
        <v>36</v>
      </c>
      <c r="U45" s="12">
        <v>0.9</v>
      </c>
      <c r="V45" s="3">
        <f t="shared" si="2"/>
        <v>-2</v>
      </c>
      <c r="W45" s="12">
        <f t="shared" si="3"/>
        <v>-0.058823529411764705</v>
      </c>
      <c r="X45" s="3">
        <v>4</v>
      </c>
      <c r="Y45" s="12">
        <v>0.1</v>
      </c>
      <c r="Z45" s="3">
        <v>0</v>
      </c>
      <c r="AA45" s="146">
        <v>0</v>
      </c>
    </row>
    <row r="46" spans="1:27" ht="15" customHeight="1">
      <c r="A46" s="389"/>
      <c r="B46" s="268">
        <v>2007</v>
      </c>
      <c r="C46" s="16">
        <v>42</v>
      </c>
      <c r="D46" s="10">
        <v>38</v>
      </c>
      <c r="E46" s="9">
        <v>0.9047619047619048</v>
      </c>
      <c r="F46" s="10">
        <v>4</v>
      </c>
      <c r="G46" s="9">
        <v>0.09523809523809523</v>
      </c>
      <c r="H46" s="10">
        <v>4</v>
      </c>
      <c r="I46" s="17">
        <v>0.09523809523809523</v>
      </c>
      <c r="J46" s="13">
        <v>42</v>
      </c>
      <c r="K46" s="3">
        <v>35</v>
      </c>
      <c r="L46" s="11">
        <v>0.8333333333333335</v>
      </c>
      <c r="M46" s="3">
        <f t="shared" si="0"/>
        <v>3</v>
      </c>
      <c r="N46" s="11">
        <f t="shared" si="1"/>
        <v>0.07894736842105263</v>
      </c>
      <c r="O46" s="3">
        <v>7</v>
      </c>
      <c r="P46" s="11">
        <v>0.16666666666666663</v>
      </c>
      <c r="Q46" s="3">
        <v>0</v>
      </c>
      <c r="R46" s="14">
        <v>0</v>
      </c>
      <c r="S46" s="15">
        <v>42</v>
      </c>
      <c r="T46" s="3">
        <v>31</v>
      </c>
      <c r="U46" s="12">
        <v>0.7380952380952381</v>
      </c>
      <c r="V46" s="3">
        <f t="shared" si="2"/>
        <v>4</v>
      </c>
      <c r="W46" s="12">
        <f t="shared" si="3"/>
        <v>0.11428571428571428</v>
      </c>
      <c r="X46" s="3">
        <v>11</v>
      </c>
      <c r="Y46" s="12">
        <v>0.2619047619047619</v>
      </c>
      <c r="Z46" s="3">
        <v>0</v>
      </c>
      <c r="AA46" s="146">
        <v>0</v>
      </c>
    </row>
    <row r="47" spans="1:27" ht="15" customHeight="1">
      <c r="A47" s="389"/>
      <c r="B47" s="268">
        <v>2008</v>
      </c>
      <c r="C47" s="16">
        <v>23</v>
      </c>
      <c r="D47" s="10">
        <v>19</v>
      </c>
      <c r="E47" s="9">
        <v>0.826086956521739</v>
      </c>
      <c r="F47" s="10">
        <v>4</v>
      </c>
      <c r="G47" s="9">
        <v>0.17391304347826086</v>
      </c>
      <c r="H47" s="10">
        <v>4</v>
      </c>
      <c r="I47" s="17">
        <v>0.17391304347826086</v>
      </c>
      <c r="J47" s="13">
        <v>23</v>
      </c>
      <c r="K47" s="3">
        <v>14</v>
      </c>
      <c r="L47" s="11">
        <v>0.6086956521739131</v>
      </c>
      <c r="M47" s="3">
        <f t="shared" si="0"/>
        <v>5</v>
      </c>
      <c r="N47" s="11">
        <f t="shared" si="1"/>
        <v>0.2631578947368421</v>
      </c>
      <c r="O47" s="3">
        <v>9</v>
      </c>
      <c r="P47" s="11">
        <v>0.391304347826087</v>
      </c>
      <c r="Q47" s="3">
        <v>0</v>
      </c>
      <c r="R47" s="14">
        <v>0</v>
      </c>
      <c r="S47" s="15">
        <v>23</v>
      </c>
      <c r="T47" s="3">
        <v>11</v>
      </c>
      <c r="U47" s="12">
        <v>0.4782608695652174</v>
      </c>
      <c r="V47" s="3">
        <f t="shared" si="2"/>
        <v>3</v>
      </c>
      <c r="W47" s="12">
        <f t="shared" si="3"/>
        <v>0.21428571428571427</v>
      </c>
      <c r="X47" s="3">
        <v>12</v>
      </c>
      <c r="Y47" s="12">
        <v>0.5217391304347826</v>
      </c>
      <c r="Z47" s="3">
        <v>0</v>
      </c>
      <c r="AA47" s="146">
        <v>0</v>
      </c>
    </row>
    <row r="48" spans="1:27" ht="15" customHeight="1">
      <c r="A48" s="389"/>
      <c r="B48" s="268">
        <v>2009</v>
      </c>
      <c r="C48" s="16">
        <v>30</v>
      </c>
      <c r="D48" s="10">
        <v>23</v>
      </c>
      <c r="E48" s="9">
        <v>0.7666666666666667</v>
      </c>
      <c r="F48" s="10">
        <v>7</v>
      </c>
      <c r="G48" s="9">
        <v>0.2333333333333333</v>
      </c>
      <c r="H48" s="10">
        <v>7</v>
      </c>
      <c r="I48" s="17">
        <v>0.2333333333333333</v>
      </c>
      <c r="J48" s="13">
        <v>30</v>
      </c>
      <c r="K48" s="3">
        <v>18</v>
      </c>
      <c r="L48" s="11">
        <v>0.6</v>
      </c>
      <c r="M48" s="3">
        <f t="shared" si="0"/>
        <v>5</v>
      </c>
      <c r="N48" s="11">
        <f t="shared" si="1"/>
        <v>0.21739130434782608</v>
      </c>
      <c r="O48" s="3">
        <v>12</v>
      </c>
      <c r="P48" s="11">
        <v>0.4</v>
      </c>
      <c r="Q48" s="3">
        <v>0</v>
      </c>
      <c r="R48" s="14">
        <v>0</v>
      </c>
      <c r="S48" s="15">
        <v>30</v>
      </c>
      <c r="T48" s="3">
        <v>19</v>
      </c>
      <c r="U48" s="12">
        <v>0.6333333333333333</v>
      </c>
      <c r="V48" s="165">
        <f t="shared" si="2"/>
        <v>-1</v>
      </c>
      <c r="W48" s="12">
        <f t="shared" si="3"/>
        <v>-0.05555555555555555</v>
      </c>
      <c r="X48" s="3">
        <v>11</v>
      </c>
      <c r="Y48" s="12">
        <v>0.36666666666666664</v>
      </c>
      <c r="Z48" s="3">
        <v>0</v>
      </c>
      <c r="AA48" s="146">
        <v>0</v>
      </c>
    </row>
    <row r="49" spans="1:27" ht="15" customHeight="1">
      <c r="A49" s="389"/>
      <c r="B49" s="268">
        <v>2010</v>
      </c>
      <c r="C49" s="16">
        <v>30</v>
      </c>
      <c r="D49" s="10">
        <v>25</v>
      </c>
      <c r="E49" s="9">
        <v>0.8333333333333335</v>
      </c>
      <c r="F49" s="10">
        <v>5</v>
      </c>
      <c r="G49" s="9">
        <v>0.16666666666666663</v>
      </c>
      <c r="H49" s="10">
        <v>5</v>
      </c>
      <c r="I49" s="17">
        <v>0.16666666666666663</v>
      </c>
      <c r="J49" s="13">
        <v>30</v>
      </c>
      <c r="K49" s="3">
        <v>21</v>
      </c>
      <c r="L49" s="11">
        <v>0.7</v>
      </c>
      <c r="M49" s="3">
        <f t="shared" si="0"/>
        <v>4</v>
      </c>
      <c r="N49" s="11">
        <f t="shared" si="1"/>
        <v>0.16</v>
      </c>
      <c r="O49" s="3">
        <v>9</v>
      </c>
      <c r="P49" s="11">
        <v>0.3</v>
      </c>
      <c r="Q49" s="3">
        <v>0</v>
      </c>
      <c r="R49" s="14">
        <v>0</v>
      </c>
      <c r="S49" s="15">
        <v>30</v>
      </c>
      <c r="T49" s="3">
        <v>21</v>
      </c>
      <c r="U49" s="12">
        <v>0.7</v>
      </c>
      <c r="V49" s="3">
        <f t="shared" si="2"/>
        <v>0</v>
      </c>
      <c r="W49" s="12">
        <f t="shared" si="3"/>
        <v>0</v>
      </c>
      <c r="X49" s="3">
        <v>9</v>
      </c>
      <c r="Y49" s="12">
        <v>0.3</v>
      </c>
      <c r="Z49" s="3">
        <v>0</v>
      </c>
      <c r="AA49" s="146">
        <v>0</v>
      </c>
    </row>
    <row r="50" spans="1:27" ht="15" customHeight="1">
      <c r="A50" s="389"/>
      <c r="B50" s="268">
        <v>2011</v>
      </c>
      <c r="C50" s="16">
        <v>21</v>
      </c>
      <c r="D50" s="10">
        <v>17</v>
      </c>
      <c r="E50" s="9">
        <v>0.8095238095238095</v>
      </c>
      <c r="F50" s="10">
        <v>4</v>
      </c>
      <c r="G50" s="9">
        <v>0.19047619047619047</v>
      </c>
      <c r="H50" s="10">
        <v>4</v>
      </c>
      <c r="I50" s="17">
        <v>0.19047619047619047</v>
      </c>
      <c r="J50" s="13">
        <v>21</v>
      </c>
      <c r="K50" s="3">
        <v>15</v>
      </c>
      <c r="L50" s="11">
        <v>0.7142857142857143</v>
      </c>
      <c r="M50" s="3">
        <f t="shared" si="0"/>
        <v>2</v>
      </c>
      <c r="N50" s="11">
        <f t="shared" si="1"/>
        <v>0.11764705882352941</v>
      </c>
      <c r="O50" s="3">
        <v>6</v>
      </c>
      <c r="P50" s="11">
        <v>0.2857142857142857</v>
      </c>
      <c r="Q50" s="3">
        <v>0</v>
      </c>
      <c r="R50" s="14">
        <v>0</v>
      </c>
      <c r="S50" s="15">
        <v>21</v>
      </c>
      <c r="T50" s="3">
        <v>14</v>
      </c>
      <c r="U50" s="12">
        <v>0.667</v>
      </c>
      <c r="V50" s="3">
        <f t="shared" si="2"/>
        <v>1</v>
      </c>
      <c r="W50" s="12">
        <f t="shared" si="3"/>
        <v>0.06666666666666667</v>
      </c>
      <c r="X50" s="3">
        <v>7</v>
      </c>
      <c r="Y50" s="12">
        <v>0.333</v>
      </c>
      <c r="Z50" s="3">
        <v>0</v>
      </c>
      <c r="AA50" s="146">
        <v>0</v>
      </c>
    </row>
    <row r="51" spans="1:27" ht="15" customHeight="1">
      <c r="A51" s="389"/>
      <c r="B51" s="269">
        <v>2012</v>
      </c>
      <c r="C51" s="87">
        <v>23</v>
      </c>
      <c r="D51" s="88">
        <v>22</v>
      </c>
      <c r="E51" s="89">
        <v>0.9565217391304348</v>
      </c>
      <c r="F51" s="88">
        <v>1</v>
      </c>
      <c r="G51" s="89">
        <v>0.043478260869565216</v>
      </c>
      <c r="H51" s="88">
        <v>1</v>
      </c>
      <c r="I51" s="97">
        <v>0.043478260869565216</v>
      </c>
      <c r="J51" s="90">
        <v>23</v>
      </c>
      <c r="K51" s="91">
        <v>18</v>
      </c>
      <c r="L51" s="92">
        <v>0.783</v>
      </c>
      <c r="M51" s="3">
        <f t="shared" si="0"/>
        <v>4</v>
      </c>
      <c r="N51" s="92">
        <f t="shared" si="1"/>
        <v>0.18181818181818182</v>
      </c>
      <c r="O51" s="91">
        <v>5</v>
      </c>
      <c r="P51" s="92">
        <v>0.217</v>
      </c>
      <c r="Q51" s="91">
        <v>0</v>
      </c>
      <c r="R51" s="93">
        <v>0</v>
      </c>
      <c r="S51" s="94">
        <v>23</v>
      </c>
      <c r="T51" s="91"/>
      <c r="U51" s="95"/>
      <c r="V51" s="91"/>
      <c r="W51" s="95"/>
      <c r="X51" s="91"/>
      <c r="Y51" s="95"/>
      <c r="Z51" s="91">
        <v>23</v>
      </c>
      <c r="AA51" s="147">
        <v>1</v>
      </c>
    </row>
    <row r="52" spans="1:27" ht="15" customHeight="1" thickBot="1">
      <c r="A52" s="390"/>
      <c r="B52" s="264">
        <v>2013</v>
      </c>
      <c r="C52" s="133">
        <v>26</v>
      </c>
      <c r="D52" s="35">
        <v>25</v>
      </c>
      <c r="E52" s="36">
        <v>0.962</v>
      </c>
      <c r="F52" s="35"/>
      <c r="G52" s="36"/>
      <c r="H52" s="35"/>
      <c r="I52" s="61"/>
      <c r="J52" s="37"/>
      <c r="K52" s="38"/>
      <c r="L52" s="39"/>
      <c r="M52" s="38"/>
      <c r="N52" s="39"/>
      <c r="O52" s="38"/>
      <c r="P52" s="39"/>
      <c r="Q52" s="38"/>
      <c r="R52" s="40"/>
      <c r="S52" s="41"/>
      <c r="T52" s="38"/>
      <c r="U52" s="42"/>
      <c r="V52" s="38"/>
      <c r="W52" s="42"/>
      <c r="X52" s="38"/>
      <c r="Y52" s="42"/>
      <c r="Z52" s="38"/>
      <c r="AA52" s="145"/>
    </row>
    <row r="53" spans="1:27" ht="15" customHeight="1" thickBot="1" thickTop="1">
      <c r="A53" s="373" t="s">
        <v>77</v>
      </c>
      <c r="B53" s="391"/>
      <c r="C53" s="98"/>
      <c r="D53" s="99"/>
      <c r="E53" s="100">
        <f>AVERAGE(E39:E52)</f>
        <v>0.8387556975679058</v>
      </c>
      <c r="F53" s="99"/>
      <c r="G53" s="100">
        <f>AVERAGE(G39:G51)</f>
        <v>0.17072463338840935</v>
      </c>
      <c r="H53" s="99"/>
      <c r="I53" s="101">
        <f>AVERAGE(I39:I51)</f>
        <v>0.17072463338840935</v>
      </c>
      <c r="J53" s="102"/>
      <c r="K53" s="103"/>
      <c r="L53" s="100">
        <f>AVERAGE(L39:L51)</f>
        <v>0.7116240327897423</v>
      </c>
      <c r="M53" s="99"/>
      <c r="N53" s="100">
        <f>AVERAGE(N39:N51)</f>
        <v>0.1383079924082847</v>
      </c>
      <c r="O53" s="99"/>
      <c r="P53" s="100">
        <f>AVERAGE(P39:P51)</f>
        <v>0.2883759672102576</v>
      </c>
      <c r="Q53" s="99"/>
      <c r="R53" s="104"/>
      <c r="S53" s="105"/>
      <c r="T53" s="99"/>
      <c r="U53" s="100">
        <f>AVERAGE(U39:U50)</f>
        <v>0.6571576554329689</v>
      </c>
      <c r="V53" s="99"/>
      <c r="W53" s="100">
        <f>AVERAGE(W39:W50)</f>
        <v>0.06986120837223778</v>
      </c>
      <c r="X53" s="99"/>
      <c r="Y53" s="100">
        <f>AVERAGE(Y39:Y50)</f>
        <v>0.34284234456703105</v>
      </c>
      <c r="Z53" s="99"/>
      <c r="AA53" s="152"/>
    </row>
    <row r="54" spans="1:27" ht="15" customHeight="1" thickBot="1" thickTop="1">
      <c r="A54" s="375" t="s">
        <v>71</v>
      </c>
      <c r="B54" s="295"/>
      <c r="C54" s="80"/>
      <c r="D54" s="74"/>
      <c r="E54" s="75">
        <f>_xlfn.STDEV.P(E39:E52)</f>
        <v>0.08438692360914347</v>
      </c>
      <c r="F54" s="74"/>
      <c r="G54" s="75">
        <f>_xlfn.STDEV.P(G39:G51)</f>
        <v>0.08006659987857591</v>
      </c>
      <c r="H54" s="74"/>
      <c r="I54" s="76">
        <f>_xlfn.STDEV.P(I39:I51)</f>
        <v>0.08006659987857591</v>
      </c>
      <c r="J54" s="73"/>
      <c r="K54" s="74"/>
      <c r="L54" s="75">
        <f>_xlfn.STDEV.P(L39:L51)</f>
        <v>0.07599094824835376</v>
      </c>
      <c r="M54" s="74"/>
      <c r="N54" s="75">
        <f>_xlfn.STDEV.P(N39:N51)</f>
        <v>0.0877991220977564</v>
      </c>
      <c r="O54" s="74"/>
      <c r="P54" s="75">
        <f>_xlfn.STDEV.P(P39:P51)</f>
        <v>0.07599094824835251</v>
      </c>
      <c r="Q54" s="74"/>
      <c r="R54" s="77"/>
      <c r="S54" s="78"/>
      <c r="T54" s="74"/>
      <c r="U54" s="75">
        <f>_xlfn.STDEV.P(U39:U50)</f>
        <v>0.09767820262419419</v>
      </c>
      <c r="V54" s="74"/>
      <c r="W54" s="75">
        <f>_xlfn.STDEV.P(W39:W50)</f>
        <v>0.08152252309804656</v>
      </c>
      <c r="X54" s="74"/>
      <c r="Y54" s="75">
        <f>_xlfn.STDEV.P(Y39:Y50)</f>
        <v>0.09767820262419394</v>
      </c>
      <c r="Z54" s="74"/>
      <c r="AA54" s="149"/>
    </row>
    <row r="55" spans="1:27" ht="15" customHeight="1" thickBot="1" thickTop="1">
      <c r="A55" s="372" t="s">
        <v>75</v>
      </c>
      <c r="B55" s="297"/>
      <c r="C55" s="83"/>
      <c r="D55" s="84"/>
      <c r="E55" s="85">
        <f>(E52-E39)/($B$18-$B$5)</f>
        <v>0.0028824383164005765</v>
      </c>
      <c r="F55" s="84"/>
      <c r="G55" s="85">
        <f>SLOPE(G39:G51,$B$39:$B$51)</f>
        <v>-0.0078793256433008</v>
      </c>
      <c r="H55" s="84"/>
      <c r="I55" s="86">
        <f>SLOPE(I39:I51,$B$39:$B$51)</f>
        <v>-0.0078793256433008</v>
      </c>
      <c r="J55" s="70"/>
      <c r="K55" s="69"/>
      <c r="L55" s="85">
        <f>(L51-L39)/($B$17-$B$5)</f>
        <v>0.0023569182389937085</v>
      </c>
      <c r="M55" s="69"/>
      <c r="N55" s="85">
        <f>(N51-N39)/($B$17-$B$5)</f>
        <v>-0.0001546072974644407</v>
      </c>
      <c r="O55" s="69"/>
      <c r="P55" s="85">
        <f>(P51-P39)/($B$17-$B$5)</f>
        <v>-0.002356918238993711</v>
      </c>
      <c r="Q55" s="69"/>
      <c r="R55" s="71"/>
      <c r="S55" s="72"/>
      <c r="T55" s="69"/>
      <c r="U55" s="85">
        <f>(U50-U39)/($B$16-$B$5)</f>
        <v>0.00231732418524872</v>
      </c>
      <c r="V55" s="69"/>
      <c r="W55" s="85">
        <f>(W50-W39)/($B$16-$B$5)</f>
        <v>-0.007575757575757575</v>
      </c>
      <c r="X55" s="69"/>
      <c r="Y55" s="85">
        <f>(Y50-Y39)/($B$16-$B$5)</f>
        <v>-0.0023173241852487095</v>
      </c>
      <c r="Z55" s="69"/>
      <c r="AA55" s="153"/>
    </row>
    <row r="56" spans="1:27" ht="15" customHeight="1" thickTop="1">
      <c r="A56" s="388" t="s">
        <v>49</v>
      </c>
      <c r="B56" s="266" t="s">
        <v>1</v>
      </c>
      <c r="C56" s="16">
        <v>48</v>
      </c>
      <c r="D56" s="10">
        <v>43</v>
      </c>
      <c r="E56" s="9">
        <v>0.8958333333333333</v>
      </c>
      <c r="F56" s="10">
        <v>5</v>
      </c>
      <c r="G56" s="9">
        <v>0.10416666666666666</v>
      </c>
      <c r="H56" s="10">
        <v>5</v>
      </c>
      <c r="I56" s="17">
        <v>0.10416666666666666</v>
      </c>
      <c r="J56" s="29">
        <v>48</v>
      </c>
      <c r="K56" s="30">
        <v>37</v>
      </c>
      <c r="L56" s="31">
        <v>0.7708333333333333</v>
      </c>
      <c r="M56" s="30">
        <f t="shared" si="0"/>
        <v>6</v>
      </c>
      <c r="N56" s="31">
        <f t="shared" si="1"/>
        <v>0.13953488372093023</v>
      </c>
      <c r="O56" s="30">
        <v>11</v>
      </c>
      <c r="P56" s="31">
        <v>0.22916666666666669</v>
      </c>
      <c r="Q56" s="30">
        <v>0</v>
      </c>
      <c r="R56" s="32">
        <v>0</v>
      </c>
      <c r="S56" s="33">
        <v>48</v>
      </c>
      <c r="T56" s="30">
        <v>37</v>
      </c>
      <c r="U56" s="34">
        <v>0.7708333333333333</v>
      </c>
      <c r="V56" s="30">
        <f t="shared" si="2"/>
        <v>0</v>
      </c>
      <c r="W56" s="34">
        <f t="shared" si="3"/>
        <v>0</v>
      </c>
      <c r="X56" s="30">
        <v>11</v>
      </c>
      <c r="Y56" s="34">
        <v>0.22916666666666669</v>
      </c>
      <c r="Z56" s="30">
        <v>0</v>
      </c>
      <c r="AA56" s="151">
        <v>0</v>
      </c>
    </row>
    <row r="57" spans="1:27" ht="15" customHeight="1">
      <c r="A57" s="389"/>
      <c r="B57" s="267" t="s">
        <v>2</v>
      </c>
      <c r="C57" s="16">
        <v>49</v>
      </c>
      <c r="D57" s="10">
        <v>44</v>
      </c>
      <c r="E57" s="9">
        <v>0.8979591836734694</v>
      </c>
      <c r="F57" s="10">
        <v>5</v>
      </c>
      <c r="G57" s="9">
        <v>0.10204081632653061</v>
      </c>
      <c r="H57" s="10">
        <v>5</v>
      </c>
      <c r="I57" s="17">
        <v>0.10204081632653061</v>
      </c>
      <c r="J57" s="13">
        <v>49</v>
      </c>
      <c r="K57" s="3">
        <v>45</v>
      </c>
      <c r="L57" s="11">
        <v>0.9183673469387754</v>
      </c>
      <c r="M57" s="3">
        <f t="shared" si="0"/>
        <v>-1</v>
      </c>
      <c r="N57" s="11">
        <f t="shared" si="1"/>
        <v>-0.022727272727272728</v>
      </c>
      <c r="O57" s="3">
        <v>4</v>
      </c>
      <c r="P57" s="11">
        <v>0.0816326530612245</v>
      </c>
      <c r="Q57" s="3">
        <v>0</v>
      </c>
      <c r="R57" s="14">
        <v>0</v>
      </c>
      <c r="S57" s="15">
        <v>49</v>
      </c>
      <c r="T57" s="3">
        <v>40</v>
      </c>
      <c r="U57" s="12">
        <v>0.8163265306122449</v>
      </c>
      <c r="V57" s="3">
        <f t="shared" si="2"/>
        <v>5</v>
      </c>
      <c r="W57" s="12">
        <f t="shared" si="3"/>
        <v>0.1111111111111111</v>
      </c>
      <c r="X57" s="3">
        <v>9</v>
      </c>
      <c r="Y57" s="12">
        <v>0.1836734693877551</v>
      </c>
      <c r="Z57" s="3">
        <v>0</v>
      </c>
      <c r="AA57" s="146">
        <v>0</v>
      </c>
    </row>
    <row r="58" spans="1:27" ht="15" customHeight="1">
      <c r="A58" s="389"/>
      <c r="B58" s="267" t="s">
        <v>3</v>
      </c>
      <c r="C58" s="16">
        <v>37</v>
      </c>
      <c r="D58" s="10">
        <v>30</v>
      </c>
      <c r="E58" s="9">
        <v>0.8108108108108109</v>
      </c>
      <c r="F58" s="10">
        <v>7</v>
      </c>
      <c r="G58" s="9">
        <v>0.1891891891891892</v>
      </c>
      <c r="H58" s="10">
        <v>7</v>
      </c>
      <c r="I58" s="17">
        <v>0.1891891891891892</v>
      </c>
      <c r="J58" s="13">
        <v>37</v>
      </c>
      <c r="K58" s="3">
        <v>25</v>
      </c>
      <c r="L58" s="11">
        <v>0.6756756756756757</v>
      </c>
      <c r="M58" s="3">
        <f t="shared" si="0"/>
        <v>5</v>
      </c>
      <c r="N58" s="11">
        <f t="shared" si="1"/>
        <v>0.16666666666666666</v>
      </c>
      <c r="O58" s="3">
        <v>12</v>
      </c>
      <c r="P58" s="11">
        <v>0.32432432432432434</v>
      </c>
      <c r="Q58" s="3">
        <v>0</v>
      </c>
      <c r="R58" s="14">
        <v>0</v>
      </c>
      <c r="S58" s="15">
        <v>37</v>
      </c>
      <c r="T58" s="3">
        <v>25</v>
      </c>
      <c r="U58" s="12">
        <v>0.6756756756756757</v>
      </c>
      <c r="V58" s="3">
        <f t="shared" si="2"/>
        <v>0</v>
      </c>
      <c r="W58" s="12">
        <f t="shared" si="3"/>
        <v>0</v>
      </c>
      <c r="X58" s="3">
        <v>12</v>
      </c>
      <c r="Y58" s="12">
        <v>0.32432432432432434</v>
      </c>
      <c r="Z58" s="3">
        <v>0</v>
      </c>
      <c r="AA58" s="146">
        <v>0</v>
      </c>
    </row>
    <row r="59" spans="1:27" ht="15" customHeight="1">
      <c r="A59" s="389"/>
      <c r="B59" s="267" t="s">
        <v>4</v>
      </c>
      <c r="C59" s="16">
        <v>46</v>
      </c>
      <c r="D59" s="10">
        <v>33</v>
      </c>
      <c r="E59" s="9">
        <v>0.717391304347826</v>
      </c>
      <c r="F59" s="10">
        <v>13</v>
      </c>
      <c r="G59" s="9">
        <v>0.2826086956521739</v>
      </c>
      <c r="H59" s="10">
        <v>13</v>
      </c>
      <c r="I59" s="17">
        <v>0.2826086956521739</v>
      </c>
      <c r="J59" s="13">
        <v>46</v>
      </c>
      <c r="K59" s="3">
        <v>34</v>
      </c>
      <c r="L59" s="11">
        <v>0.7391304347826088</v>
      </c>
      <c r="M59" s="3">
        <f t="shared" si="0"/>
        <v>-1</v>
      </c>
      <c r="N59" s="11">
        <f t="shared" si="1"/>
        <v>-0.030303030303030304</v>
      </c>
      <c r="O59" s="3">
        <v>12</v>
      </c>
      <c r="P59" s="11">
        <v>0.2608695652173913</v>
      </c>
      <c r="Q59" s="3">
        <v>0</v>
      </c>
      <c r="R59" s="14">
        <v>0</v>
      </c>
      <c r="S59" s="15">
        <v>46</v>
      </c>
      <c r="T59" s="3">
        <v>28</v>
      </c>
      <c r="U59" s="12">
        <v>0.6086956521739131</v>
      </c>
      <c r="V59" s="3">
        <f t="shared" si="2"/>
        <v>6</v>
      </c>
      <c r="W59" s="12">
        <f t="shared" si="3"/>
        <v>0.17647058823529413</v>
      </c>
      <c r="X59" s="3">
        <v>18</v>
      </c>
      <c r="Y59" s="12">
        <v>0.391304347826087</v>
      </c>
      <c r="Z59" s="3">
        <v>0</v>
      </c>
      <c r="AA59" s="146">
        <v>0</v>
      </c>
    </row>
    <row r="60" spans="1:27" ht="15" customHeight="1">
      <c r="A60" s="389"/>
      <c r="B60" s="267" t="s">
        <v>5</v>
      </c>
      <c r="C60" s="16">
        <v>27</v>
      </c>
      <c r="D60" s="10">
        <v>21</v>
      </c>
      <c r="E60" s="9">
        <v>0.7777777777777777</v>
      </c>
      <c r="F60" s="10">
        <v>6</v>
      </c>
      <c r="G60" s="9">
        <v>0.2222222222222222</v>
      </c>
      <c r="H60" s="10">
        <v>6</v>
      </c>
      <c r="I60" s="17">
        <v>0.2222222222222222</v>
      </c>
      <c r="J60" s="13">
        <v>27</v>
      </c>
      <c r="K60" s="3">
        <v>18</v>
      </c>
      <c r="L60" s="11">
        <v>0.6666666666666667</v>
      </c>
      <c r="M60" s="3">
        <f t="shared" si="0"/>
        <v>3</v>
      </c>
      <c r="N60" s="11">
        <f t="shared" si="1"/>
        <v>0.14285714285714285</v>
      </c>
      <c r="O60" s="3">
        <v>9</v>
      </c>
      <c r="P60" s="11">
        <v>0.33333333333333337</v>
      </c>
      <c r="Q60" s="3">
        <v>0</v>
      </c>
      <c r="R60" s="14">
        <v>0</v>
      </c>
      <c r="S60" s="15">
        <v>27</v>
      </c>
      <c r="T60" s="3">
        <v>17</v>
      </c>
      <c r="U60" s="12">
        <v>0.6296296296296297</v>
      </c>
      <c r="V60" s="3">
        <f t="shared" si="2"/>
        <v>1</v>
      </c>
      <c r="W60" s="12">
        <f t="shared" si="3"/>
        <v>0.05555555555555555</v>
      </c>
      <c r="X60" s="3">
        <v>10</v>
      </c>
      <c r="Y60" s="12">
        <v>0.3703703703703704</v>
      </c>
      <c r="Z60" s="3">
        <v>0</v>
      </c>
      <c r="AA60" s="146">
        <v>0</v>
      </c>
    </row>
    <row r="61" spans="1:27" ht="15" customHeight="1">
      <c r="A61" s="389"/>
      <c r="B61" s="267" t="s">
        <v>6</v>
      </c>
      <c r="C61" s="16">
        <v>34</v>
      </c>
      <c r="D61" s="10">
        <v>29</v>
      </c>
      <c r="E61" s="9">
        <v>0.8529411764705883</v>
      </c>
      <c r="F61" s="10">
        <v>5</v>
      </c>
      <c r="G61" s="9">
        <v>0.14705882352941177</v>
      </c>
      <c r="H61" s="10">
        <v>5</v>
      </c>
      <c r="I61" s="17">
        <v>0.14705882352941177</v>
      </c>
      <c r="J61" s="13">
        <v>34</v>
      </c>
      <c r="K61" s="3">
        <v>21</v>
      </c>
      <c r="L61" s="11">
        <v>0.6176470588235294</v>
      </c>
      <c r="M61" s="3">
        <f t="shared" si="0"/>
        <v>8</v>
      </c>
      <c r="N61" s="11">
        <f t="shared" si="1"/>
        <v>0.27586206896551724</v>
      </c>
      <c r="O61" s="3">
        <v>13</v>
      </c>
      <c r="P61" s="11">
        <v>0.38235294117647056</v>
      </c>
      <c r="Q61" s="3">
        <v>0</v>
      </c>
      <c r="R61" s="14">
        <v>0</v>
      </c>
      <c r="S61" s="15">
        <v>34</v>
      </c>
      <c r="T61" s="3">
        <v>20</v>
      </c>
      <c r="U61" s="12">
        <v>0.5882352941176471</v>
      </c>
      <c r="V61" s="3">
        <f t="shared" si="2"/>
        <v>1</v>
      </c>
      <c r="W61" s="12">
        <f t="shared" si="3"/>
        <v>0.047619047619047616</v>
      </c>
      <c r="X61" s="3">
        <v>14</v>
      </c>
      <c r="Y61" s="12">
        <v>0.411764705882353</v>
      </c>
      <c r="Z61" s="3">
        <v>0</v>
      </c>
      <c r="AA61" s="146">
        <v>0</v>
      </c>
    </row>
    <row r="62" spans="1:27" ht="15" customHeight="1">
      <c r="A62" s="389"/>
      <c r="B62" s="267" t="s">
        <v>7</v>
      </c>
      <c r="C62" s="16">
        <v>36</v>
      </c>
      <c r="D62" s="10">
        <v>30</v>
      </c>
      <c r="E62" s="9">
        <v>0.8333333333333333</v>
      </c>
      <c r="F62" s="10">
        <v>6</v>
      </c>
      <c r="G62" s="9">
        <v>0.16666666666666669</v>
      </c>
      <c r="H62" s="10">
        <v>6</v>
      </c>
      <c r="I62" s="17">
        <v>0.16666666666666669</v>
      </c>
      <c r="J62" s="13">
        <v>36</v>
      </c>
      <c r="K62" s="3">
        <v>26</v>
      </c>
      <c r="L62" s="11">
        <v>0.7222222222222223</v>
      </c>
      <c r="M62" s="3">
        <f t="shared" si="0"/>
        <v>4</v>
      </c>
      <c r="N62" s="11">
        <f t="shared" si="1"/>
        <v>0.13333333333333333</v>
      </c>
      <c r="O62" s="3">
        <v>10</v>
      </c>
      <c r="P62" s="11">
        <v>0.2777777777777778</v>
      </c>
      <c r="Q62" s="3">
        <v>0</v>
      </c>
      <c r="R62" s="14">
        <v>0</v>
      </c>
      <c r="S62" s="15">
        <v>36</v>
      </c>
      <c r="T62" s="3">
        <v>24</v>
      </c>
      <c r="U62" s="12">
        <v>0.6666666666666667</v>
      </c>
      <c r="V62" s="3">
        <f t="shared" si="2"/>
        <v>2</v>
      </c>
      <c r="W62" s="12">
        <f t="shared" si="3"/>
        <v>0.07692307692307693</v>
      </c>
      <c r="X62" s="3">
        <v>12</v>
      </c>
      <c r="Y62" s="12">
        <v>0.33333333333333337</v>
      </c>
      <c r="Z62" s="3">
        <v>0</v>
      </c>
      <c r="AA62" s="146">
        <v>0</v>
      </c>
    </row>
    <row r="63" spans="1:27" ht="15" customHeight="1">
      <c r="A63" s="389"/>
      <c r="B63" s="268">
        <v>2007</v>
      </c>
      <c r="C63" s="16">
        <v>36</v>
      </c>
      <c r="D63" s="10">
        <v>27</v>
      </c>
      <c r="E63" s="9">
        <v>0.75</v>
      </c>
      <c r="F63" s="10">
        <v>9</v>
      </c>
      <c r="G63" s="9">
        <v>0.25</v>
      </c>
      <c r="H63" s="10">
        <v>9</v>
      </c>
      <c r="I63" s="17">
        <v>0.25</v>
      </c>
      <c r="J63" s="13">
        <v>36</v>
      </c>
      <c r="K63" s="3">
        <v>26</v>
      </c>
      <c r="L63" s="11">
        <v>0.7222222222222221</v>
      </c>
      <c r="M63" s="3">
        <f t="shared" si="0"/>
        <v>1</v>
      </c>
      <c r="N63" s="11">
        <f t="shared" si="1"/>
        <v>0.037037037037037035</v>
      </c>
      <c r="O63" s="3">
        <v>10</v>
      </c>
      <c r="P63" s="11">
        <v>0.2777777777777778</v>
      </c>
      <c r="Q63" s="3">
        <v>0</v>
      </c>
      <c r="R63" s="14">
        <v>0</v>
      </c>
      <c r="S63" s="15">
        <v>36</v>
      </c>
      <c r="T63" s="3">
        <v>24</v>
      </c>
      <c r="U63" s="12">
        <v>0.6666666666666665</v>
      </c>
      <c r="V63" s="3">
        <f t="shared" si="2"/>
        <v>2</v>
      </c>
      <c r="W63" s="12">
        <f t="shared" si="3"/>
        <v>0.07692307692307693</v>
      </c>
      <c r="X63" s="3">
        <v>12</v>
      </c>
      <c r="Y63" s="12">
        <v>0.33333333333333326</v>
      </c>
      <c r="Z63" s="3">
        <v>0</v>
      </c>
      <c r="AA63" s="146">
        <v>0</v>
      </c>
    </row>
    <row r="64" spans="1:27" ht="15" customHeight="1">
      <c r="A64" s="389"/>
      <c r="B64" s="268">
        <v>2008</v>
      </c>
      <c r="C64" s="16">
        <v>47</v>
      </c>
      <c r="D64" s="10">
        <v>41</v>
      </c>
      <c r="E64" s="9">
        <v>0.872340425531915</v>
      </c>
      <c r="F64" s="10">
        <v>6</v>
      </c>
      <c r="G64" s="9">
        <v>0.1276595744680851</v>
      </c>
      <c r="H64" s="10">
        <v>6</v>
      </c>
      <c r="I64" s="17">
        <v>0.1276595744680851</v>
      </c>
      <c r="J64" s="13">
        <v>47</v>
      </c>
      <c r="K64" s="3">
        <v>38</v>
      </c>
      <c r="L64" s="11">
        <v>0.8085106382978722</v>
      </c>
      <c r="M64" s="3">
        <f t="shared" si="0"/>
        <v>3</v>
      </c>
      <c r="N64" s="11">
        <f t="shared" si="1"/>
        <v>0.07317073170731707</v>
      </c>
      <c r="O64" s="3">
        <v>9</v>
      </c>
      <c r="P64" s="11">
        <v>0.1914893617021277</v>
      </c>
      <c r="Q64" s="3">
        <v>0</v>
      </c>
      <c r="R64" s="14">
        <v>0</v>
      </c>
      <c r="S64" s="15">
        <v>47</v>
      </c>
      <c r="T64" s="3">
        <v>33</v>
      </c>
      <c r="U64" s="12">
        <v>0.7021276595744681</v>
      </c>
      <c r="V64" s="3">
        <f t="shared" si="2"/>
        <v>5</v>
      </c>
      <c r="W64" s="12">
        <f t="shared" si="3"/>
        <v>0.13157894736842105</v>
      </c>
      <c r="X64" s="3">
        <v>14</v>
      </c>
      <c r="Y64" s="12">
        <v>0.2978723404255319</v>
      </c>
      <c r="Z64" s="3">
        <v>0</v>
      </c>
      <c r="AA64" s="146">
        <v>0</v>
      </c>
    </row>
    <row r="65" spans="1:27" ht="15" customHeight="1">
      <c r="A65" s="389"/>
      <c r="B65" s="268">
        <v>2009</v>
      </c>
      <c r="C65" s="16">
        <v>26</v>
      </c>
      <c r="D65" s="10">
        <v>22</v>
      </c>
      <c r="E65" s="9">
        <v>0.8461538461538461</v>
      </c>
      <c r="F65" s="10">
        <v>4</v>
      </c>
      <c r="G65" s="9">
        <v>0.15384615384615385</v>
      </c>
      <c r="H65" s="10">
        <v>4</v>
      </c>
      <c r="I65" s="17">
        <v>0.15384615384615385</v>
      </c>
      <c r="J65" s="13">
        <v>26</v>
      </c>
      <c r="K65" s="3">
        <v>19</v>
      </c>
      <c r="L65" s="11">
        <v>0.7307692307692306</v>
      </c>
      <c r="M65" s="3">
        <f t="shared" si="0"/>
        <v>3</v>
      </c>
      <c r="N65" s="11">
        <f t="shared" si="1"/>
        <v>0.13636363636363635</v>
      </c>
      <c r="O65" s="3">
        <v>7</v>
      </c>
      <c r="P65" s="11">
        <v>0.2692307692307692</v>
      </c>
      <c r="Q65" s="3">
        <v>0</v>
      </c>
      <c r="R65" s="14">
        <v>0</v>
      </c>
      <c r="S65" s="15">
        <v>26</v>
      </c>
      <c r="T65" s="3">
        <v>18</v>
      </c>
      <c r="U65" s="12">
        <v>0.6923076923076923</v>
      </c>
      <c r="V65" s="3">
        <f t="shared" si="2"/>
        <v>1</v>
      </c>
      <c r="W65" s="12">
        <f t="shared" si="3"/>
        <v>0.05263157894736842</v>
      </c>
      <c r="X65" s="3">
        <v>8</v>
      </c>
      <c r="Y65" s="12">
        <v>0.3076923076923077</v>
      </c>
      <c r="Z65" s="3">
        <v>0</v>
      </c>
      <c r="AA65" s="146">
        <v>0</v>
      </c>
    </row>
    <row r="66" spans="1:27" ht="15" customHeight="1">
      <c r="A66" s="389"/>
      <c r="B66" s="268">
        <v>2010</v>
      </c>
      <c r="C66" s="16">
        <v>36</v>
      </c>
      <c r="D66" s="10">
        <v>29</v>
      </c>
      <c r="E66" s="9">
        <v>0.8055555555555556</v>
      </c>
      <c r="F66" s="10">
        <v>7</v>
      </c>
      <c r="G66" s="9">
        <v>0.19444444444444448</v>
      </c>
      <c r="H66" s="10">
        <v>7</v>
      </c>
      <c r="I66" s="17">
        <v>0.19444444444444448</v>
      </c>
      <c r="J66" s="13">
        <v>36</v>
      </c>
      <c r="K66" s="3">
        <v>27</v>
      </c>
      <c r="L66" s="11">
        <v>0.75</v>
      </c>
      <c r="M66" s="3">
        <f t="shared" si="0"/>
        <v>2</v>
      </c>
      <c r="N66" s="11">
        <f t="shared" si="1"/>
        <v>0.06896551724137931</v>
      </c>
      <c r="O66" s="3">
        <v>9</v>
      </c>
      <c r="P66" s="11">
        <v>0.25</v>
      </c>
      <c r="Q66" s="3">
        <v>0</v>
      </c>
      <c r="R66" s="14">
        <v>0</v>
      </c>
      <c r="S66" s="15">
        <v>36</v>
      </c>
      <c r="T66" s="3">
        <v>26</v>
      </c>
      <c r="U66" s="12">
        <v>0.7222222222222221</v>
      </c>
      <c r="V66" s="3">
        <f t="shared" si="2"/>
        <v>1</v>
      </c>
      <c r="W66" s="12">
        <f t="shared" si="3"/>
        <v>0.037037037037037035</v>
      </c>
      <c r="X66" s="3">
        <v>10</v>
      </c>
      <c r="Y66" s="12">
        <v>0.2777777777777778</v>
      </c>
      <c r="Z66" s="3">
        <v>0</v>
      </c>
      <c r="AA66" s="146">
        <v>0</v>
      </c>
    </row>
    <row r="67" spans="1:27" ht="15" customHeight="1">
      <c r="A67" s="389"/>
      <c r="B67" s="268">
        <v>2011</v>
      </c>
      <c r="C67" s="16">
        <v>21</v>
      </c>
      <c r="D67" s="10">
        <v>20</v>
      </c>
      <c r="E67" s="9">
        <v>0.9523809523809522</v>
      </c>
      <c r="F67" s="10">
        <v>1</v>
      </c>
      <c r="G67" s="9">
        <v>0.047619047619047616</v>
      </c>
      <c r="H67" s="10">
        <v>1</v>
      </c>
      <c r="I67" s="17">
        <v>0.047619047619047616</v>
      </c>
      <c r="J67" s="13">
        <v>21</v>
      </c>
      <c r="K67" s="3">
        <v>17</v>
      </c>
      <c r="L67" s="11">
        <v>0.8095238095238095</v>
      </c>
      <c r="M67" s="3">
        <f t="shared" si="0"/>
        <v>3</v>
      </c>
      <c r="N67" s="11">
        <f t="shared" si="1"/>
        <v>0.15</v>
      </c>
      <c r="O67" s="3">
        <v>4</v>
      </c>
      <c r="P67" s="11">
        <v>0.19047619047619047</v>
      </c>
      <c r="Q67" s="3">
        <v>0</v>
      </c>
      <c r="R67" s="14">
        <v>0</v>
      </c>
      <c r="S67" s="15">
        <v>21</v>
      </c>
      <c r="T67" s="3">
        <v>18</v>
      </c>
      <c r="U67" s="12">
        <v>0.857</v>
      </c>
      <c r="V67" s="165">
        <f t="shared" si="2"/>
        <v>-1</v>
      </c>
      <c r="W67" s="12">
        <f t="shared" si="3"/>
        <v>-0.058823529411764705</v>
      </c>
      <c r="X67" s="3">
        <v>3</v>
      </c>
      <c r="Y67" s="12">
        <v>0.143</v>
      </c>
      <c r="Z67" s="3">
        <v>0</v>
      </c>
      <c r="AA67" s="146">
        <v>0</v>
      </c>
    </row>
    <row r="68" spans="1:27" ht="15" customHeight="1">
      <c r="A68" s="389"/>
      <c r="B68" s="269">
        <v>2012</v>
      </c>
      <c r="C68" s="87">
        <v>23</v>
      </c>
      <c r="D68" s="88">
        <v>17</v>
      </c>
      <c r="E68" s="89">
        <v>0.7391304347826086</v>
      </c>
      <c r="F68" s="88">
        <v>6</v>
      </c>
      <c r="G68" s="89">
        <v>0.2608695652173913</v>
      </c>
      <c r="H68" s="88">
        <v>6</v>
      </c>
      <c r="I68" s="97">
        <v>0.2608695652173913</v>
      </c>
      <c r="J68" s="90">
        <v>23</v>
      </c>
      <c r="K68" s="91">
        <v>15</v>
      </c>
      <c r="L68" s="92">
        <v>0.652</v>
      </c>
      <c r="M68" s="3">
        <f t="shared" si="0"/>
        <v>2</v>
      </c>
      <c r="N68" s="92">
        <f t="shared" si="1"/>
        <v>0.11764705882352941</v>
      </c>
      <c r="O68" s="91">
        <v>8</v>
      </c>
      <c r="P68" s="92">
        <v>0.348</v>
      </c>
      <c r="Q68" s="91">
        <v>0</v>
      </c>
      <c r="R68" s="93">
        <v>0</v>
      </c>
      <c r="S68" s="94">
        <v>23</v>
      </c>
      <c r="T68" s="91"/>
      <c r="U68" s="95"/>
      <c r="V68" s="91"/>
      <c r="W68" s="95"/>
      <c r="X68" s="91"/>
      <c r="Y68" s="95"/>
      <c r="Z68" s="91">
        <v>23</v>
      </c>
      <c r="AA68" s="147">
        <v>1</v>
      </c>
    </row>
    <row r="69" spans="1:27" ht="15" customHeight="1" thickBot="1">
      <c r="A69" s="390"/>
      <c r="B69" s="264">
        <v>2013</v>
      </c>
      <c r="C69" s="133">
        <v>24</v>
      </c>
      <c r="D69" s="35">
        <v>22</v>
      </c>
      <c r="E69" s="36">
        <v>0.917</v>
      </c>
      <c r="F69" s="35"/>
      <c r="G69" s="36"/>
      <c r="H69" s="35"/>
      <c r="I69" s="61"/>
      <c r="J69" s="37"/>
      <c r="K69" s="38"/>
      <c r="L69" s="39"/>
      <c r="M69" s="38"/>
      <c r="N69" s="39"/>
      <c r="O69" s="38"/>
      <c r="P69" s="39"/>
      <c r="Q69" s="38"/>
      <c r="R69" s="40"/>
      <c r="S69" s="41"/>
      <c r="T69" s="38"/>
      <c r="U69" s="42"/>
      <c r="V69" s="38"/>
      <c r="W69" s="42"/>
      <c r="X69" s="38"/>
      <c r="Y69" s="42"/>
      <c r="Z69" s="38"/>
      <c r="AA69" s="145"/>
    </row>
    <row r="70" spans="1:27" ht="15" customHeight="1" thickBot="1" thickTop="1">
      <c r="A70" s="373" t="s">
        <v>77</v>
      </c>
      <c r="B70" s="391"/>
      <c r="C70" s="98"/>
      <c r="D70" s="99"/>
      <c r="E70" s="100">
        <f>AVERAGE(E56:E69)</f>
        <v>0.8334720095822868</v>
      </c>
      <c r="F70" s="99"/>
      <c r="G70" s="100">
        <f>AVERAGE(G56:G68)</f>
        <v>0.17295322044984487</v>
      </c>
      <c r="H70" s="99"/>
      <c r="I70" s="101">
        <f>AVERAGE(I56:I68)</f>
        <v>0.17295322044984487</v>
      </c>
      <c r="J70" s="102"/>
      <c r="K70" s="103"/>
      <c r="L70" s="100">
        <f>AVERAGE(L56:L68)</f>
        <v>0.7371975876350729</v>
      </c>
      <c r="M70" s="99"/>
      <c r="N70" s="100">
        <f>AVERAGE(N56:N68)</f>
        <v>0.10680059797586047</v>
      </c>
      <c r="O70" s="99"/>
      <c r="P70" s="100">
        <f>AVERAGE(P56:P68)</f>
        <v>0.2628024123649272</v>
      </c>
      <c r="Q70" s="99"/>
      <c r="R70" s="104"/>
      <c r="S70" s="105"/>
      <c r="T70" s="99"/>
      <c r="U70" s="100">
        <f>AVERAGE(U56:U67)</f>
        <v>0.6996989185816801</v>
      </c>
      <c r="V70" s="99"/>
      <c r="W70" s="100">
        <f>AVERAGE(W56:W67)</f>
        <v>0.058918874192352</v>
      </c>
      <c r="X70" s="99"/>
      <c r="Y70" s="100">
        <f>AVERAGE(Y56:Y67)</f>
        <v>0.30030108141832</v>
      </c>
      <c r="Z70" s="99"/>
      <c r="AA70" s="152"/>
    </row>
    <row r="71" spans="1:27" ht="15" customHeight="1" thickBot="1" thickTop="1">
      <c r="A71" s="375" t="s">
        <v>71</v>
      </c>
      <c r="B71" s="295"/>
      <c r="C71" s="80"/>
      <c r="D71" s="74"/>
      <c r="E71" s="75">
        <f>_xlfn.STDEV.P(E56:E69)</f>
        <v>0.06811323956117622</v>
      </c>
      <c r="F71" s="74"/>
      <c r="G71" s="75">
        <f>_xlfn.STDEV.P(G56:G68)</f>
        <v>0.06647045376792347</v>
      </c>
      <c r="H71" s="74"/>
      <c r="I71" s="76">
        <f>_xlfn.STDEV.P(I56:I68)</f>
        <v>0.06647045376792347</v>
      </c>
      <c r="J71" s="73"/>
      <c r="K71" s="74"/>
      <c r="L71" s="75">
        <f>_xlfn.STDEV.P(L56:L68)</f>
        <v>0.07607611449425934</v>
      </c>
      <c r="M71" s="74"/>
      <c r="N71" s="75">
        <f>_xlfn.STDEV.P(N56:N68)</f>
        <v>0.07898559665608876</v>
      </c>
      <c r="O71" s="74"/>
      <c r="P71" s="75">
        <f>_xlfn.STDEV.P(P56:P68)</f>
        <v>0.07607611449426016</v>
      </c>
      <c r="Q71" s="74"/>
      <c r="R71" s="77"/>
      <c r="S71" s="78"/>
      <c r="T71" s="74"/>
      <c r="U71" s="75">
        <f>_xlfn.STDEV.P(U56:U67)</f>
        <v>0.0776468383900113</v>
      </c>
      <c r="V71" s="74"/>
      <c r="W71" s="75">
        <f>_xlfn.STDEV.P(W56:W67)</f>
        <v>0.060507374127180526</v>
      </c>
      <c r="X71" s="74"/>
      <c r="Y71" s="75">
        <f>_xlfn.STDEV.P(Y56:Y67)</f>
        <v>0.0776468383900117</v>
      </c>
      <c r="Z71" s="74"/>
      <c r="AA71" s="149"/>
    </row>
    <row r="72" spans="1:27" ht="15" customHeight="1" thickBot="1" thickTop="1">
      <c r="A72" s="372" t="s">
        <v>75</v>
      </c>
      <c r="B72" s="297"/>
      <c r="C72" s="83"/>
      <c r="D72" s="84"/>
      <c r="E72" s="85">
        <f>(E69-E56)/($B$18-$B$5)</f>
        <v>0.0016282051282051368</v>
      </c>
      <c r="F72" s="84"/>
      <c r="G72" s="85">
        <f>SLOPE(G56:G68,$B$56:$B$68)</f>
        <v>-0.004147870396053295</v>
      </c>
      <c r="H72" s="84"/>
      <c r="I72" s="86">
        <f>SLOPE(I56:I68,$B$56:$B$68)</f>
        <v>-0.004147870396053295</v>
      </c>
      <c r="J72" s="70"/>
      <c r="K72" s="69"/>
      <c r="L72" s="85">
        <f>(L68-L56)/($B$17-$B$5)</f>
        <v>-0.009902777777777769</v>
      </c>
      <c r="M72" s="69"/>
      <c r="N72" s="85">
        <f>(N68-N56)/($B$17-$B$5)</f>
        <v>-0.001823985408116735</v>
      </c>
      <c r="O72" s="69"/>
      <c r="P72" s="85">
        <f>(P68-P56)/($B$17-$B$5)</f>
        <v>0.009902777777777774</v>
      </c>
      <c r="Q72" s="69"/>
      <c r="R72" s="71"/>
      <c r="S72" s="72"/>
      <c r="T72" s="69"/>
      <c r="U72" s="85">
        <f>(U67-U56)/($B$16-$B$5)</f>
        <v>0.007833333333333338</v>
      </c>
      <c r="V72" s="69"/>
      <c r="W72" s="85">
        <f>(W67-W56)/($B$16-$B$5)</f>
        <v>-0.0053475935828877</v>
      </c>
      <c r="X72" s="69"/>
      <c r="Y72" s="85">
        <f>(Y67-Y56)/($B$16-$B$5)</f>
        <v>-0.007833333333333336</v>
      </c>
      <c r="Z72" s="69"/>
      <c r="AA72" s="153"/>
    </row>
    <row r="73" spans="1:27" ht="15" customHeight="1" thickTop="1">
      <c r="A73" s="388" t="s">
        <v>50</v>
      </c>
      <c r="B73" s="266" t="s">
        <v>1</v>
      </c>
      <c r="C73" s="16">
        <v>29</v>
      </c>
      <c r="D73" s="10">
        <v>26</v>
      </c>
      <c r="E73" s="9">
        <v>0.896551724137931</v>
      </c>
      <c r="F73" s="10">
        <v>3</v>
      </c>
      <c r="G73" s="9">
        <v>0.10344827586206896</v>
      </c>
      <c r="H73" s="10">
        <v>3</v>
      </c>
      <c r="I73" s="17">
        <v>0.10344827586206896</v>
      </c>
      <c r="J73" s="29">
        <v>29</v>
      </c>
      <c r="K73" s="30">
        <v>23</v>
      </c>
      <c r="L73" s="31">
        <v>0.7931034482758621</v>
      </c>
      <c r="M73" s="30">
        <f t="shared" si="0"/>
        <v>3</v>
      </c>
      <c r="N73" s="31">
        <f t="shared" si="1"/>
        <v>0.11538461538461539</v>
      </c>
      <c r="O73" s="30">
        <v>6</v>
      </c>
      <c r="P73" s="31">
        <v>0.20689655172413793</v>
      </c>
      <c r="Q73" s="30">
        <v>0</v>
      </c>
      <c r="R73" s="32">
        <v>0</v>
      </c>
      <c r="S73" s="33">
        <v>29</v>
      </c>
      <c r="T73" s="30">
        <v>21</v>
      </c>
      <c r="U73" s="34">
        <v>0.7241379310344827</v>
      </c>
      <c r="V73" s="30">
        <f t="shared" si="2"/>
        <v>2</v>
      </c>
      <c r="W73" s="34">
        <f t="shared" si="3"/>
        <v>0.08695652173913043</v>
      </c>
      <c r="X73" s="30">
        <v>8</v>
      </c>
      <c r="Y73" s="34">
        <v>0.27586206896551724</v>
      </c>
      <c r="Z73" s="30">
        <v>0</v>
      </c>
      <c r="AA73" s="151">
        <v>0</v>
      </c>
    </row>
    <row r="74" spans="1:27" ht="15" customHeight="1">
      <c r="A74" s="389"/>
      <c r="B74" s="267" t="s">
        <v>2</v>
      </c>
      <c r="C74" s="16">
        <v>41</v>
      </c>
      <c r="D74" s="10">
        <v>35</v>
      </c>
      <c r="E74" s="9">
        <v>0.8536585365853658</v>
      </c>
      <c r="F74" s="10">
        <v>6</v>
      </c>
      <c r="G74" s="9">
        <v>0.14634146341463417</v>
      </c>
      <c r="H74" s="10">
        <v>6</v>
      </c>
      <c r="I74" s="17">
        <v>0.14634146341463417</v>
      </c>
      <c r="J74" s="13">
        <v>41</v>
      </c>
      <c r="K74" s="3">
        <v>32</v>
      </c>
      <c r="L74" s="11">
        <v>0.7804878048780488</v>
      </c>
      <c r="M74" s="3">
        <f t="shared" si="0"/>
        <v>3</v>
      </c>
      <c r="N74" s="11">
        <f t="shared" si="1"/>
        <v>0.08571428571428572</v>
      </c>
      <c r="O74" s="3">
        <v>9</v>
      </c>
      <c r="P74" s="11">
        <v>0.21951219512195125</v>
      </c>
      <c r="Q74" s="3">
        <v>0</v>
      </c>
      <c r="R74" s="14">
        <v>0</v>
      </c>
      <c r="S74" s="15">
        <v>41</v>
      </c>
      <c r="T74" s="3">
        <v>31</v>
      </c>
      <c r="U74" s="12">
        <v>0.7560975609756098</v>
      </c>
      <c r="V74" s="3">
        <f t="shared" si="2"/>
        <v>1</v>
      </c>
      <c r="W74" s="12">
        <f t="shared" si="3"/>
        <v>0.03125</v>
      </c>
      <c r="X74" s="3">
        <v>10</v>
      </c>
      <c r="Y74" s="12">
        <v>0.24390243902439024</v>
      </c>
      <c r="Z74" s="3">
        <v>0</v>
      </c>
      <c r="AA74" s="146">
        <v>0</v>
      </c>
    </row>
    <row r="75" spans="1:27" ht="15" customHeight="1">
      <c r="A75" s="389"/>
      <c r="B75" s="267" t="s">
        <v>3</v>
      </c>
      <c r="C75" s="16">
        <v>32</v>
      </c>
      <c r="D75" s="10">
        <v>24</v>
      </c>
      <c r="E75" s="9">
        <v>0.75</v>
      </c>
      <c r="F75" s="10">
        <v>8</v>
      </c>
      <c r="G75" s="9">
        <v>0.25</v>
      </c>
      <c r="H75" s="10">
        <v>8</v>
      </c>
      <c r="I75" s="17">
        <v>0.25</v>
      </c>
      <c r="J75" s="13">
        <v>32</v>
      </c>
      <c r="K75" s="3">
        <v>24</v>
      </c>
      <c r="L75" s="11">
        <v>0.75</v>
      </c>
      <c r="M75" s="3">
        <f t="shared" si="0"/>
        <v>0</v>
      </c>
      <c r="N75" s="11">
        <f t="shared" si="1"/>
        <v>0</v>
      </c>
      <c r="O75" s="3">
        <v>8</v>
      </c>
      <c r="P75" s="11">
        <v>0.25</v>
      </c>
      <c r="Q75" s="3">
        <v>0</v>
      </c>
      <c r="R75" s="14">
        <v>0</v>
      </c>
      <c r="S75" s="15">
        <v>32</v>
      </c>
      <c r="T75" s="3">
        <v>21</v>
      </c>
      <c r="U75" s="12">
        <v>0.65625</v>
      </c>
      <c r="V75" s="3">
        <f t="shared" si="2"/>
        <v>3</v>
      </c>
      <c r="W75" s="12">
        <f t="shared" si="3"/>
        <v>0.125</v>
      </c>
      <c r="X75" s="3">
        <v>11</v>
      </c>
      <c r="Y75" s="12">
        <v>0.34375</v>
      </c>
      <c r="Z75" s="3">
        <v>0</v>
      </c>
      <c r="AA75" s="146">
        <v>0</v>
      </c>
    </row>
    <row r="76" spans="1:27" ht="15" customHeight="1">
      <c r="A76" s="389"/>
      <c r="B76" s="267" t="s">
        <v>4</v>
      </c>
      <c r="C76" s="16">
        <v>28</v>
      </c>
      <c r="D76" s="10">
        <v>21</v>
      </c>
      <c r="E76" s="9">
        <v>0.75</v>
      </c>
      <c r="F76" s="10">
        <v>7</v>
      </c>
      <c r="G76" s="9">
        <v>0.25</v>
      </c>
      <c r="H76" s="10">
        <v>7</v>
      </c>
      <c r="I76" s="17">
        <v>0.25</v>
      </c>
      <c r="J76" s="13">
        <v>28</v>
      </c>
      <c r="K76" s="3">
        <v>22</v>
      </c>
      <c r="L76" s="11">
        <v>0.7857142857142857</v>
      </c>
      <c r="M76" s="3">
        <f t="shared" si="0"/>
        <v>-1</v>
      </c>
      <c r="N76" s="11">
        <f t="shared" si="1"/>
        <v>-0.047619047619047616</v>
      </c>
      <c r="O76" s="3">
        <v>6</v>
      </c>
      <c r="P76" s="11">
        <v>0.21428571428571427</v>
      </c>
      <c r="Q76" s="3">
        <v>0</v>
      </c>
      <c r="R76" s="14">
        <v>0</v>
      </c>
      <c r="S76" s="15">
        <v>28</v>
      </c>
      <c r="T76" s="3">
        <v>22</v>
      </c>
      <c r="U76" s="12">
        <v>0.7857142857142857</v>
      </c>
      <c r="V76" s="3">
        <f t="shared" si="2"/>
        <v>0</v>
      </c>
      <c r="W76" s="12">
        <f t="shared" si="3"/>
        <v>0</v>
      </c>
      <c r="X76" s="3">
        <v>6</v>
      </c>
      <c r="Y76" s="12">
        <v>0.21428571428571427</v>
      </c>
      <c r="Z76" s="3">
        <v>0</v>
      </c>
      <c r="AA76" s="146">
        <v>0</v>
      </c>
    </row>
    <row r="77" spans="1:27" ht="15" customHeight="1">
      <c r="A77" s="389"/>
      <c r="B77" s="267" t="s">
        <v>5</v>
      </c>
      <c r="C77" s="16">
        <v>15</v>
      </c>
      <c r="D77" s="10">
        <v>13</v>
      </c>
      <c r="E77" s="9">
        <v>0.8666666666666667</v>
      </c>
      <c r="F77" s="10">
        <v>2</v>
      </c>
      <c r="G77" s="9">
        <v>0.13333333333333333</v>
      </c>
      <c r="H77" s="10">
        <v>2</v>
      </c>
      <c r="I77" s="17">
        <v>0.13333333333333333</v>
      </c>
      <c r="J77" s="13">
        <v>15</v>
      </c>
      <c r="K77" s="3">
        <v>11</v>
      </c>
      <c r="L77" s="11">
        <v>0.7333333333333333</v>
      </c>
      <c r="M77" s="3">
        <f t="shared" si="0"/>
        <v>2</v>
      </c>
      <c r="N77" s="11">
        <f t="shared" si="1"/>
        <v>0.15384615384615385</v>
      </c>
      <c r="O77" s="3">
        <v>4</v>
      </c>
      <c r="P77" s="11">
        <v>0.26666666666666666</v>
      </c>
      <c r="Q77" s="3">
        <v>0</v>
      </c>
      <c r="R77" s="14">
        <v>0</v>
      </c>
      <c r="S77" s="15">
        <v>15</v>
      </c>
      <c r="T77" s="3">
        <v>11</v>
      </c>
      <c r="U77" s="12">
        <v>0.7333333333333333</v>
      </c>
      <c r="V77" s="3">
        <f t="shared" si="2"/>
        <v>0</v>
      </c>
      <c r="W77" s="12">
        <f t="shared" si="3"/>
        <v>0</v>
      </c>
      <c r="X77" s="3">
        <v>4</v>
      </c>
      <c r="Y77" s="12">
        <v>0.26666666666666666</v>
      </c>
      <c r="Z77" s="3">
        <v>0</v>
      </c>
      <c r="AA77" s="146">
        <v>0</v>
      </c>
    </row>
    <row r="78" spans="1:27" ht="15" customHeight="1">
      <c r="A78" s="389"/>
      <c r="B78" s="267" t="s">
        <v>6</v>
      </c>
      <c r="C78" s="16">
        <v>12</v>
      </c>
      <c r="D78" s="10">
        <v>7</v>
      </c>
      <c r="E78" s="9">
        <v>0.5833333333333334</v>
      </c>
      <c r="F78" s="10">
        <v>5</v>
      </c>
      <c r="G78" s="9">
        <v>0.41666666666666663</v>
      </c>
      <c r="H78" s="10">
        <v>5</v>
      </c>
      <c r="I78" s="17">
        <v>0.41666666666666663</v>
      </c>
      <c r="J78" s="13">
        <v>12</v>
      </c>
      <c r="K78" s="3">
        <v>7</v>
      </c>
      <c r="L78" s="11">
        <v>0.5833333333333334</v>
      </c>
      <c r="M78" s="3">
        <f t="shared" si="0"/>
        <v>0</v>
      </c>
      <c r="N78" s="11">
        <f t="shared" si="1"/>
        <v>0</v>
      </c>
      <c r="O78" s="3">
        <v>5</v>
      </c>
      <c r="P78" s="11">
        <v>0.41666666666666663</v>
      </c>
      <c r="Q78" s="3">
        <v>0</v>
      </c>
      <c r="R78" s="14">
        <v>0</v>
      </c>
      <c r="S78" s="15">
        <v>12</v>
      </c>
      <c r="T78" s="3">
        <v>7</v>
      </c>
      <c r="U78" s="12">
        <v>0.5833333333333334</v>
      </c>
      <c r="V78" s="3">
        <f t="shared" si="2"/>
        <v>0</v>
      </c>
      <c r="W78" s="12">
        <f t="shared" si="3"/>
        <v>0</v>
      </c>
      <c r="X78" s="3">
        <v>5</v>
      </c>
      <c r="Y78" s="12">
        <v>0.41666666666666663</v>
      </c>
      <c r="Z78" s="3">
        <v>0</v>
      </c>
      <c r="AA78" s="146">
        <v>0</v>
      </c>
    </row>
    <row r="79" spans="1:27" ht="15" customHeight="1">
      <c r="A79" s="389"/>
      <c r="B79" s="267" t="s">
        <v>7</v>
      </c>
      <c r="C79" s="16">
        <v>13</v>
      </c>
      <c r="D79" s="10">
        <v>13</v>
      </c>
      <c r="E79" s="9">
        <v>1</v>
      </c>
      <c r="F79" s="10">
        <v>0</v>
      </c>
      <c r="G79" s="9">
        <v>0</v>
      </c>
      <c r="H79" s="10">
        <v>0</v>
      </c>
      <c r="I79" s="17">
        <v>0</v>
      </c>
      <c r="J79" s="13">
        <v>13</v>
      </c>
      <c r="K79" s="3">
        <v>11</v>
      </c>
      <c r="L79" s="11">
        <v>0.8461538461538461</v>
      </c>
      <c r="M79" s="3">
        <f t="shared" si="0"/>
        <v>2</v>
      </c>
      <c r="N79" s="11">
        <f t="shared" si="1"/>
        <v>0.15384615384615385</v>
      </c>
      <c r="O79" s="3">
        <v>2</v>
      </c>
      <c r="P79" s="11">
        <v>0.15384615384615385</v>
      </c>
      <c r="Q79" s="3">
        <v>0</v>
      </c>
      <c r="R79" s="14">
        <v>0</v>
      </c>
      <c r="S79" s="15">
        <v>13</v>
      </c>
      <c r="T79" s="3">
        <v>11</v>
      </c>
      <c r="U79" s="12">
        <v>0.8461538461538461</v>
      </c>
      <c r="V79" s="3">
        <f t="shared" si="2"/>
        <v>0</v>
      </c>
      <c r="W79" s="12">
        <f t="shared" si="3"/>
        <v>0</v>
      </c>
      <c r="X79" s="3">
        <v>2</v>
      </c>
      <c r="Y79" s="12">
        <v>0.15384615384615385</v>
      </c>
      <c r="Z79" s="3">
        <v>0</v>
      </c>
      <c r="AA79" s="146">
        <v>0</v>
      </c>
    </row>
    <row r="80" spans="1:27" ht="15" customHeight="1">
      <c r="A80" s="389"/>
      <c r="B80" s="268">
        <v>2007</v>
      </c>
      <c r="C80" s="16">
        <v>27</v>
      </c>
      <c r="D80" s="10">
        <v>23</v>
      </c>
      <c r="E80" s="9">
        <v>0.8518518518518519</v>
      </c>
      <c r="F80" s="10">
        <v>4</v>
      </c>
      <c r="G80" s="9">
        <v>0.14814814814814814</v>
      </c>
      <c r="H80" s="10">
        <v>4</v>
      </c>
      <c r="I80" s="17">
        <v>0.14814814814814814</v>
      </c>
      <c r="J80" s="13">
        <v>27</v>
      </c>
      <c r="K80" s="3">
        <v>21</v>
      </c>
      <c r="L80" s="11">
        <v>0.7777777777777779</v>
      </c>
      <c r="M80" s="3">
        <f t="shared" si="0"/>
        <v>2</v>
      </c>
      <c r="N80" s="11">
        <f t="shared" si="1"/>
        <v>0.08695652173913043</v>
      </c>
      <c r="O80" s="3">
        <v>6</v>
      </c>
      <c r="P80" s="11">
        <v>0.2222222222222222</v>
      </c>
      <c r="Q80" s="3">
        <v>0</v>
      </c>
      <c r="R80" s="14">
        <v>0</v>
      </c>
      <c r="S80" s="15">
        <v>27</v>
      </c>
      <c r="T80" s="3">
        <v>20</v>
      </c>
      <c r="U80" s="12">
        <v>0.7407407407407408</v>
      </c>
      <c r="V80" s="3">
        <f t="shared" si="2"/>
        <v>1</v>
      </c>
      <c r="W80" s="12">
        <f t="shared" si="3"/>
        <v>0.047619047619047616</v>
      </c>
      <c r="X80" s="3">
        <v>7</v>
      </c>
      <c r="Y80" s="12">
        <v>0.25925925925925924</v>
      </c>
      <c r="Z80" s="3">
        <v>0</v>
      </c>
      <c r="AA80" s="146">
        <v>0</v>
      </c>
    </row>
    <row r="81" spans="1:27" ht="15" customHeight="1">
      <c r="A81" s="389"/>
      <c r="B81" s="268">
        <v>2008</v>
      </c>
      <c r="C81" s="16">
        <v>16</v>
      </c>
      <c r="D81" s="10">
        <v>12</v>
      </c>
      <c r="E81" s="9">
        <v>0.75</v>
      </c>
      <c r="F81" s="10">
        <v>4</v>
      </c>
      <c r="G81" s="9">
        <v>0.25</v>
      </c>
      <c r="H81" s="10">
        <v>4</v>
      </c>
      <c r="I81" s="17">
        <v>0.25</v>
      </c>
      <c r="J81" s="13">
        <v>16</v>
      </c>
      <c r="K81" s="3">
        <v>7</v>
      </c>
      <c r="L81" s="11">
        <v>0.4375</v>
      </c>
      <c r="M81" s="3">
        <f t="shared" si="0"/>
        <v>5</v>
      </c>
      <c r="N81" s="11">
        <f t="shared" si="1"/>
        <v>0.4166666666666667</v>
      </c>
      <c r="O81" s="3">
        <v>9</v>
      </c>
      <c r="P81" s="11">
        <v>0.5625</v>
      </c>
      <c r="Q81" s="3">
        <v>0</v>
      </c>
      <c r="R81" s="14">
        <v>0</v>
      </c>
      <c r="S81" s="15">
        <v>16</v>
      </c>
      <c r="T81" s="3">
        <v>7</v>
      </c>
      <c r="U81" s="12">
        <v>0.4375</v>
      </c>
      <c r="V81" s="3">
        <f t="shared" si="2"/>
        <v>0</v>
      </c>
      <c r="W81" s="12">
        <f t="shared" si="3"/>
        <v>0</v>
      </c>
      <c r="X81" s="3">
        <v>9</v>
      </c>
      <c r="Y81" s="12">
        <v>0.5625</v>
      </c>
      <c r="Z81" s="3">
        <v>0</v>
      </c>
      <c r="AA81" s="146">
        <v>0</v>
      </c>
    </row>
    <row r="82" spans="1:27" ht="15" customHeight="1">
      <c r="A82" s="389"/>
      <c r="B82" s="268">
        <v>2009</v>
      </c>
      <c r="C82" s="16">
        <v>24</v>
      </c>
      <c r="D82" s="10">
        <v>18</v>
      </c>
      <c r="E82" s="9">
        <v>0.75</v>
      </c>
      <c r="F82" s="10">
        <v>6</v>
      </c>
      <c r="G82" s="9">
        <v>0.25</v>
      </c>
      <c r="H82" s="10">
        <v>6</v>
      </c>
      <c r="I82" s="17">
        <v>0.25</v>
      </c>
      <c r="J82" s="13">
        <v>24</v>
      </c>
      <c r="K82" s="3">
        <v>15</v>
      </c>
      <c r="L82" s="11">
        <v>0.625</v>
      </c>
      <c r="M82" s="3">
        <f t="shared" si="0"/>
        <v>3</v>
      </c>
      <c r="N82" s="11">
        <f t="shared" si="1"/>
        <v>0.16666666666666666</v>
      </c>
      <c r="O82" s="3">
        <v>9</v>
      </c>
      <c r="P82" s="11">
        <v>0.375</v>
      </c>
      <c r="Q82" s="3">
        <v>0</v>
      </c>
      <c r="R82" s="14">
        <v>0</v>
      </c>
      <c r="S82" s="15">
        <v>24</v>
      </c>
      <c r="T82" s="3">
        <v>13</v>
      </c>
      <c r="U82" s="12">
        <v>0.5416666666666666</v>
      </c>
      <c r="V82" s="3">
        <f t="shared" si="2"/>
        <v>2</v>
      </c>
      <c r="W82" s="12">
        <f t="shared" si="3"/>
        <v>0.13333333333333333</v>
      </c>
      <c r="X82" s="3">
        <v>11</v>
      </c>
      <c r="Y82" s="12">
        <v>0.45833333333333326</v>
      </c>
      <c r="Z82" s="3">
        <v>0</v>
      </c>
      <c r="AA82" s="146">
        <v>0</v>
      </c>
    </row>
    <row r="83" spans="1:27" ht="15" customHeight="1">
      <c r="A83" s="389"/>
      <c r="B83" s="268">
        <v>2010</v>
      </c>
      <c r="C83" s="16">
        <v>17</v>
      </c>
      <c r="D83" s="10">
        <v>14</v>
      </c>
      <c r="E83" s="9">
        <v>0.8235294117647058</v>
      </c>
      <c r="F83" s="10">
        <v>3</v>
      </c>
      <c r="G83" s="9">
        <v>0.17647058823529413</v>
      </c>
      <c r="H83" s="10">
        <v>3</v>
      </c>
      <c r="I83" s="17">
        <v>0.17647058823529413</v>
      </c>
      <c r="J83" s="13">
        <v>17</v>
      </c>
      <c r="K83" s="3">
        <v>13</v>
      </c>
      <c r="L83" s="11">
        <v>0.7647058823529411</v>
      </c>
      <c r="M83" s="3">
        <f t="shared" si="0"/>
        <v>1</v>
      </c>
      <c r="N83" s="11">
        <f t="shared" si="1"/>
        <v>0.07142857142857142</v>
      </c>
      <c r="O83" s="3">
        <v>4</v>
      </c>
      <c r="P83" s="11">
        <v>0.2352941176470588</v>
      </c>
      <c r="Q83" s="3">
        <v>0</v>
      </c>
      <c r="R83" s="14">
        <v>0</v>
      </c>
      <c r="S83" s="15">
        <v>17</v>
      </c>
      <c r="T83" s="3">
        <v>13</v>
      </c>
      <c r="U83" s="12">
        <v>0.7647058823529411</v>
      </c>
      <c r="V83" s="3">
        <f t="shared" si="2"/>
        <v>0</v>
      </c>
      <c r="W83" s="12">
        <f t="shared" si="3"/>
        <v>0</v>
      </c>
      <c r="X83" s="3">
        <v>4</v>
      </c>
      <c r="Y83" s="12">
        <v>0.2352941176470588</v>
      </c>
      <c r="Z83" s="3">
        <v>0</v>
      </c>
      <c r="AA83" s="146">
        <v>0</v>
      </c>
    </row>
    <row r="84" spans="1:27" ht="15" customHeight="1">
      <c r="A84" s="389"/>
      <c r="B84" s="268">
        <v>2011</v>
      </c>
      <c r="C84" s="16">
        <v>10</v>
      </c>
      <c r="D84" s="10">
        <v>9</v>
      </c>
      <c r="E84" s="9">
        <v>0.9</v>
      </c>
      <c r="F84" s="10">
        <v>1</v>
      </c>
      <c r="G84" s="9">
        <v>0.1</v>
      </c>
      <c r="H84" s="10">
        <v>1</v>
      </c>
      <c r="I84" s="17">
        <v>0.1</v>
      </c>
      <c r="J84" s="13">
        <v>10</v>
      </c>
      <c r="K84" s="3">
        <v>9</v>
      </c>
      <c r="L84" s="11">
        <v>0.9</v>
      </c>
      <c r="M84" s="3">
        <f t="shared" si="0"/>
        <v>0</v>
      </c>
      <c r="N84" s="11">
        <f t="shared" si="1"/>
        <v>0</v>
      </c>
      <c r="O84" s="3">
        <v>1</v>
      </c>
      <c r="P84" s="11">
        <v>0.1</v>
      </c>
      <c r="Q84" s="3">
        <v>0</v>
      </c>
      <c r="R84" s="14">
        <v>0</v>
      </c>
      <c r="S84" s="15">
        <v>10</v>
      </c>
      <c r="T84" s="3">
        <v>9</v>
      </c>
      <c r="U84" s="12">
        <v>0.9</v>
      </c>
      <c r="V84" s="3">
        <f t="shared" si="2"/>
        <v>0</v>
      </c>
      <c r="W84" s="12">
        <f t="shared" si="3"/>
        <v>0</v>
      </c>
      <c r="X84" s="3">
        <v>1</v>
      </c>
      <c r="Y84" s="12">
        <v>0.1</v>
      </c>
      <c r="Z84" s="3">
        <v>0</v>
      </c>
      <c r="AA84" s="146">
        <v>0</v>
      </c>
    </row>
    <row r="85" spans="1:27" ht="15" customHeight="1">
      <c r="A85" s="389"/>
      <c r="B85" s="269">
        <v>2012</v>
      </c>
      <c r="C85" s="87">
        <v>6</v>
      </c>
      <c r="D85" s="88">
        <v>5</v>
      </c>
      <c r="E85" s="89">
        <v>0.8333333333333335</v>
      </c>
      <c r="F85" s="88">
        <v>1</v>
      </c>
      <c r="G85" s="89">
        <v>0.16666666666666663</v>
      </c>
      <c r="H85" s="88">
        <v>1</v>
      </c>
      <c r="I85" s="97">
        <v>0.16666666666666663</v>
      </c>
      <c r="J85" s="90">
        <v>6</v>
      </c>
      <c r="K85" s="91">
        <v>4</v>
      </c>
      <c r="L85" s="92">
        <v>0.667</v>
      </c>
      <c r="M85" s="3">
        <f t="shared" si="0"/>
        <v>1</v>
      </c>
      <c r="N85" s="92">
        <f t="shared" si="1"/>
        <v>0.2</v>
      </c>
      <c r="O85" s="91">
        <v>2</v>
      </c>
      <c r="P85" s="92">
        <v>0.333</v>
      </c>
      <c r="Q85" s="91">
        <v>0</v>
      </c>
      <c r="R85" s="93">
        <v>0</v>
      </c>
      <c r="S85" s="94">
        <v>6</v>
      </c>
      <c r="T85" s="91"/>
      <c r="U85" s="95"/>
      <c r="V85" s="91"/>
      <c r="W85" s="95"/>
      <c r="X85" s="91"/>
      <c r="Y85" s="95"/>
      <c r="Z85" s="91">
        <v>6</v>
      </c>
      <c r="AA85" s="147">
        <v>1</v>
      </c>
    </row>
    <row r="86" spans="1:27" ht="15" customHeight="1" thickBot="1">
      <c r="A86" s="390"/>
      <c r="B86" s="264">
        <v>2013</v>
      </c>
      <c r="C86" s="133">
        <v>11</v>
      </c>
      <c r="D86" s="35">
        <v>10</v>
      </c>
      <c r="E86" s="36">
        <v>0.909</v>
      </c>
      <c r="F86" s="35"/>
      <c r="G86" s="36"/>
      <c r="H86" s="35"/>
      <c r="I86" s="61"/>
      <c r="J86" s="37"/>
      <c r="K86" s="38"/>
      <c r="L86" s="39"/>
      <c r="M86" s="38"/>
      <c r="N86" s="39"/>
      <c r="O86" s="38"/>
      <c r="P86" s="39"/>
      <c r="Q86" s="38"/>
      <c r="R86" s="40"/>
      <c r="S86" s="41"/>
      <c r="T86" s="38"/>
      <c r="U86" s="42"/>
      <c r="V86" s="38"/>
      <c r="W86" s="42"/>
      <c r="X86" s="38"/>
      <c r="Y86" s="42"/>
      <c r="Z86" s="38"/>
      <c r="AA86" s="145"/>
    </row>
    <row r="87" spans="1:27" ht="15" customHeight="1" thickBot="1" thickTop="1">
      <c r="A87" s="373" t="s">
        <v>77</v>
      </c>
      <c r="B87" s="391"/>
      <c r="C87" s="98"/>
      <c r="D87" s="99"/>
      <c r="E87" s="100">
        <f>AVERAGE(E73:E86)</f>
        <v>0.8227089184052279</v>
      </c>
      <c r="F87" s="99"/>
      <c r="G87" s="100">
        <f>AVERAGE(G73:G85)</f>
        <v>0.18392885710206247</v>
      </c>
      <c r="H87" s="99"/>
      <c r="I87" s="101">
        <f>AVERAGE(I73:I85)</f>
        <v>0.18392885710206247</v>
      </c>
      <c r="J87" s="102"/>
      <c r="K87" s="103"/>
      <c r="L87" s="100">
        <f>AVERAGE(L73:L85)</f>
        <v>0.7264699778322636</v>
      </c>
      <c r="M87" s="99"/>
      <c r="N87" s="100">
        <f>AVERAGE(N73:N85)</f>
        <v>0.10791466059024589</v>
      </c>
      <c r="O87" s="99"/>
      <c r="P87" s="100">
        <f>AVERAGE(P73:P85)</f>
        <v>0.2735300221677363</v>
      </c>
      <c r="Q87" s="99"/>
      <c r="R87" s="104"/>
      <c r="S87" s="105"/>
      <c r="T87" s="99"/>
      <c r="U87" s="100">
        <f>AVERAGE(U73:U84)</f>
        <v>0.7058027983587699</v>
      </c>
      <c r="V87" s="99"/>
      <c r="W87" s="100">
        <f>AVERAGE(W73:W84)</f>
        <v>0.03534657522429261</v>
      </c>
      <c r="X87" s="99"/>
      <c r="Y87" s="100">
        <f>AVERAGE(Y73:Y84)</f>
        <v>0.29419720164123003</v>
      </c>
      <c r="Z87" s="99"/>
      <c r="AA87" s="152"/>
    </row>
    <row r="88" spans="1:27" ht="15" customHeight="1" thickBot="1" thickTop="1">
      <c r="A88" s="375" t="s">
        <v>71</v>
      </c>
      <c r="B88" s="295"/>
      <c r="C88" s="80"/>
      <c r="D88" s="74"/>
      <c r="E88" s="75">
        <f>_xlfn.STDEV.P(E73:E86)</f>
        <v>0.09732309668941855</v>
      </c>
      <c r="F88" s="74"/>
      <c r="G88" s="75">
        <f>_xlfn.STDEV.P(G73:G85)</f>
        <v>0.09789557250079238</v>
      </c>
      <c r="H88" s="74"/>
      <c r="I88" s="76">
        <f>_xlfn.STDEV.P(I73:I85)</f>
        <v>0.09789557250079238</v>
      </c>
      <c r="J88" s="73"/>
      <c r="K88" s="74"/>
      <c r="L88" s="75">
        <f>_xlfn.STDEV.P(L73:L85)</f>
        <v>0.11695645279058514</v>
      </c>
      <c r="M88" s="74"/>
      <c r="N88" s="75">
        <f>_xlfn.STDEV.P(N73:N85)</f>
        <v>0.11533406488904627</v>
      </c>
      <c r="O88" s="74"/>
      <c r="P88" s="75">
        <f>_xlfn.STDEV.P(P73:P85)</f>
        <v>0.116956452790585</v>
      </c>
      <c r="Q88" s="74"/>
      <c r="R88" s="77"/>
      <c r="S88" s="78"/>
      <c r="T88" s="74"/>
      <c r="U88" s="75">
        <f>_xlfn.STDEV.P(U73:U84)</f>
        <v>0.12533024052858763</v>
      </c>
      <c r="V88" s="74"/>
      <c r="W88" s="75">
        <f>_xlfn.STDEV.P(W73:W84)</f>
        <v>0.0493421608818225</v>
      </c>
      <c r="X88" s="74"/>
      <c r="Y88" s="75">
        <f>_xlfn.STDEV.P(Y73:Y84)</f>
        <v>0.12533024052858752</v>
      </c>
      <c r="Z88" s="74"/>
      <c r="AA88" s="149"/>
    </row>
    <row r="89" spans="1:27" ht="15" customHeight="1" thickBot="1" thickTop="1">
      <c r="A89" s="372" t="s">
        <v>75</v>
      </c>
      <c r="B89" s="297"/>
      <c r="C89" s="83"/>
      <c r="D89" s="84"/>
      <c r="E89" s="85">
        <f>(E86-E73)/($B$18-$B$5)</f>
        <v>0.0009575596816976139</v>
      </c>
      <c r="F89" s="84"/>
      <c r="G89" s="85">
        <f>SLOPE(G73:G85,$B$73:$B$85)</f>
        <v>-0.012312480547774668</v>
      </c>
      <c r="H89" s="84"/>
      <c r="I89" s="86">
        <f>SLOPE(I73:I85,$B$73:$B$85)</f>
        <v>-0.012312480547774668</v>
      </c>
      <c r="J89" s="70"/>
      <c r="K89" s="69"/>
      <c r="L89" s="85">
        <f>(L85-L73)/($B$17-$B$5)</f>
        <v>-0.010508620689655171</v>
      </c>
      <c r="M89" s="69"/>
      <c r="N89" s="85">
        <f>(N85-N73)/($B$17-$B$5)</f>
        <v>0.007051282051282051</v>
      </c>
      <c r="O89" s="69"/>
      <c r="P89" s="85">
        <f>(P85-P73)/($B$17-$B$5)</f>
        <v>0.010508620689655175</v>
      </c>
      <c r="Q89" s="69"/>
      <c r="R89" s="71"/>
      <c r="S89" s="72"/>
      <c r="T89" s="69"/>
      <c r="U89" s="85">
        <f>(U84-U73)/($B$16-$B$5)</f>
        <v>0.015987460815047035</v>
      </c>
      <c r="V89" s="69"/>
      <c r="W89" s="85">
        <f>(W84-W73)/($B$16-$B$5)</f>
        <v>-0.007905138339920948</v>
      </c>
      <c r="X89" s="69"/>
      <c r="Y89" s="85">
        <f>(Y84-Y73)/($B$16-$B$5)</f>
        <v>-0.01598746081504702</v>
      </c>
      <c r="Z89" s="69"/>
      <c r="AA89" s="153"/>
    </row>
    <row r="90" spans="1:27" ht="15" customHeight="1" thickTop="1">
      <c r="A90" s="388" t="s">
        <v>51</v>
      </c>
      <c r="B90" s="265" t="s">
        <v>1</v>
      </c>
      <c r="C90" s="16">
        <v>31</v>
      </c>
      <c r="D90" s="10">
        <v>28</v>
      </c>
      <c r="E90" s="9">
        <v>0.903225806451613</v>
      </c>
      <c r="F90" s="10">
        <v>3</v>
      </c>
      <c r="G90" s="9">
        <v>0.0967741935483871</v>
      </c>
      <c r="H90" s="10">
        <v>3</v>
      </c>
      <c r="I90" s="17">
        <v>0.0967741935483871</v>
      </c>
      <c r="J90" s="29">
        <v>31</v>
      </c>
      <c r="K90" s="30">
        <v>24</v>
      </c>
      <c r="L90" s="31">
        <v>0.7741935483870968</v>
      </c>
      <c r="M90" s="30">
        <f aca="true" t="shared" si="4" ref="M90:M136">D90-K90</f>
        <v>4</v>
      </c>
      <c r="N90" s="31">
        <f aca="true" t="shared" si="5" ref="N90:N136">M90/D90</f>
        <v>0.14285714285714285</v>
      </c>
      <c r="O90" s="30">
        <v>7</v>
      </c>
      <c r="P90" s="31">
        <v>0.22580645161290325</v>
      </c>
      <c r="Q90" s="30">
        <v>0</v>
      </c>
      <c r="R90" s="32">
        <v>0</v>
      </c>
      <c r="S90" s="33">
        <v>31</v>
      </c>
      <c r="T90" s="30">
        <v>22</v>
      </c>
      <c r="U90" s="34">
        <v>0.7096774193548387</v>
      </c>
      <c r="V90" s="30">
        <f aca="true" t="shared" si="6" ref="V90:V135">K90-T90</f>
        <v>2</v>
      </c>
      <c r="W90" s="34">
        <f aca="true" t="shared" si="7" ref="W90:W135">V90/K90</f>
        <v>0.08333333333333333</v>
      </c>
      <c r="X90" s="30">
        <v>9</v>
      </c>
      <c r="Y90" s="34">
        <v>0.29032258064516125</v>
      </c>
      <c r="Z90" s="30">
        <v>0</v>
      </c>
      <c r="AA90" s="151">
        <v>0</v>
      </c>
    </row>
    <row r="91" spans="1:27" ht="15" customHeight="1">
      <c r="A91" s="389"/>
      <c r="B91" s="262" t="s">
        <v>2</v>
      </c>
      <c r="C91" s="16">
        <v>36</v>
      </c>
      <c r="D91" s="10">
        <v>32</v>
      </c>
      <c r="E91" s="9">
        <v>0.8888888888888888</v>
      </c>
      <c r="F91" s="10">
        <v>4</v>
      </c>
      <c r="G91" s="9">
        <v>0.1111111111111111</v>
      </c>
      <c r="H91" s="10">
        <v>4</v>
      </c>
      <c r="I91" s="17">
        <v>0.1111111111111111</v>
      </c>
      <c r="J91" s="13">
        <v>36</v>
      </c>
      <c r="K91" s="3">
        <v>26</v>
      </c>
      <c r="L91" s="11">
        <v>0.7222222222222223</v>
      </c>
      <c r="M91" s="3">
        <f t="shared" si="4"/>
        <v>6</v>
      </c>
      <c r="N91" s="11">
        <f t="shared" si="5"/>
        <v>0.1875</v>
      </c>
      <c r="O91" s="3">
        <v>10</v>
      </c>
      <c r="P91" s="11">
        <v>0.2777777777777778</v>
      </c>
      <c r="Q91" s="3">
        <v>0</v>
      </c>
      <c r="R91" s="14">
        <v>0</v>
      </c>
      <c r="S91" s="15">
        <v>36</v>
      </c>
      <c r="T91" s="3">
        <v>25</v>
      </c>
      <c r="U91" s="12">
        <v>0.6944444444444444</v>
      </c>
      <c r="V91" s="3">
        <f t="shared" si="6"/>
        <v>1</v>
      </c>
      <c r="W91" s="12">
        <f t="shared" si="7"/>
        <v>0.038461538461538464</v>
      </c>
      <c r="X91" s="3">
        <v>11</v>
      </c>
      <c r="Y91" s="12">
        <v>0.3055555555555556</v>
      </c>
      <c r="Z91" s="3">
        <v>0</v>
      </c>
      <c r="AA91" s="146">
        <v>0</v>
      </c>
    </row>
    <row r="92" spans="1:27" ht="15" customHeight="1">
      <c r="A92" s="389"/>
      <c r="B92" s="262" t="s">
        <v>3</v>
      </c>
      <c r="C92" s="16">
        <v>32</v>
      </c>
      <c r="D92" s="10">
        <v>27</v>
      </c>
      <c r="E92" s="9">
        <v>0.84375</v>
      </c>
      <c r="F92" s="10">
        <v>5</v>
      </c>
      <c r="G92" s="9">
        <v>0.15625</v>
      </c>
      <c r="H92" s="10">
        <v>5</v>
      </c>
      <c r="I92" s="17">
        <v>0.15625</v>
      </c>
      <c r="J92" s="13">
        <v>32</v>
      </c>
      <c r="K92" s="3">
        <v>24</v>
      </c>
      <c r="L92" s="11">
        <v>0.75</v>
      </c>
      <c r="M92" s="3">
        <f t="shared" si="4"/>
        <v>3</v>
      </c>
      <c r="N92" s="11">
        <f t="shared" si="5"/>
        <v>0.1111111111111111</v>
      </c>
      <c r="O92" s="3">
        <v>8</v>
      </c>
      <c r="P92" s="11">
        <v>0.25</v>
      </c>
      <c r="Q92" s="3">
        <v>0</v>
      </c>
      <c r="R92" s="14">
        <v>0</v>
      </c>
      <c r="S92" s="15">
        <v>32</v>
      </c>
      <c r="T92" s="3">
        <v>21</v>
      </c>
      <c r="U92" s="12">
        <v>0.65625</v>
      </c>
      <c r="V92" s="3">
        <f t="shared" si="6"/>
        <v>3</v>
      </c>
      <c r="W92" s="12">
        <f t="shared" si="7"/>
        <v>0.125</v>
      </c>
      <c r="X92" s="3">
        <v>11</v>
      </c>
      <c r="Y92" s="12">
        <v>0.34375</v>
      </c>
      <c r="Z92" s="3">
        <v>0</v>
      </c>
      <c r="AA92" s="146">
        <v>0</v>
      </c>
    </row>
    <row r="93" spans="1:27" ht="15" customHeight="1">
      <c r="A93" s="389"/>
      <c r="B93" s="262" t="s">
        <v>4</v>
      </c>
      <c r="C93" s="16">
        <v>33</v>
      </c>
      <c r="D93" s="10">
        <v>32</v>
      </c>
      <c r="E93" s="9">
        <v>0.9696969696969697</v>
      </c>
      <c r="F93" s="10">
        <v>1</v>
      </c>
      <c r="G93" s="9">
        <v>0.030303030303030304</v>
      </c>
      <c r="H93" s="10">
        <v>1</v>
      </c>
      <c r="I93" s="17">
        <v>0.030303030303030304</v>
      </c>
      <c r="J93" s="13">
        <v>33</v>
      </c>
      <c r="K93" s="3">
        <v>26</v>
      </c>
      <c r="L93" s="11">
        <v>0.7878787878787878</v>
      </c>
      <c r="M93" s="3">
        <f t="shared" si="4"/>
        <v>6</v>
      </c>
      <c r="N93" s="11">
        <f t="shared" si="5"/>
        <v>0.1875</v>
      </c>
      <c r="O93" s="3">
        <v>7</v>
      </c>
      <c r="P93" s="11">
        <v>0.2121212121212121</v>
      </c>
      <c r="Q93" s="3">
        <v>0</v>
      </c>
      <c r="R93" s="14">
        <v>0</v>
      </c>
      <c r="S93" s="15">
        <v>33</v>
      </c>
      <c r="T93" s="3">
        <v>23</v>
      </c>
      <c r="U93" s="12">
        <v>0.696969696969697</v>
      </c>
      <c r="V93" s="3">
        <f t="shared" si="6"/>
        <v>3</v>
      </c>
      <c r="W93" s="12">
        <f t="shared" si="7"/>
        <v>0.11538461538461539</v>
      </c>
      <c r="X93" s="3">
        <v>10</v>
      </c>
      <c r="Y93" s="12">
        <v>0.30303030303030304</v>
      </c>
      <c r="Z93" s="3">
        <v>0</v>
      </c>
      <c r="AA93" s="146">
        <v>0</v>
      </c>
    </row>
    <row r="94" spans="1:27" ht="15" customHeight="1">
      <c r="A94" s="389"/>
      <c r="B94" s="262" t="s">
        <v>5</v>
      </c>
      <c r="C94" s="16">
        <v>33</v>
      </c>
      <c r="D94" s="10">
        <v>31</v>
      </c>
      <c r="E94" s="9">
        <v>0.9393939393939393</v>
      </c>
      <c r="F94" s="10">
        <v>2</v>
      </c>
      <c r="G94" s="9">
        <v>0.06060606060606061</v>
      </c>
      <c r="H94" s="10">
        <v>2</v>
      </c>
      <c r="I94" s="17">
        <v>0.06060606060606061</v>
      </c>
      <c r="J94" s="13">
        <v>33</v>
      </c>
      <c r="K94" s="3">
        <v>24</v>
      </c>
      <c r="L94" s="11">
        <v>0.7272727272727273</v>
      </c>
      <c r="M94" s="3">
        <f t="shared" si="4"/>
        <v>7</v>
      </c>
      <c r="N94" s="11">
        <f t="shared" si="5"/>
        <v>0.22580645161290322</v>
      </c>
      <c r="O94" s="3">
        <v>9</v>
      </c>
      <c r="P94" s="11">
        <v>0.2727272727272727</v>
      </c>
      <c r="Q94" s="3">
        <v>0</v>
      </c>
      <c r="R94" s="14">
        <v>0</v>
      </c>
      <c r="S94" s="15">
        <v>33</v>
      </c>
      <c r="T94" s="3">
        <v>21</v>
      </c>
      <c r="U94" s="12">
        <v>0.6363636363636364</v>
      </c>
      <c r="V94" s="3">
        <f t="shared" si="6"/>
        <v>3</v>
      </c>
      <c r="W94" s="12">
        <f t="shared" si="7"/>
        <v>0.125</v>
      </c>
      <c r="X94" s="3">
        <v>12</v>
      </c>
      <c r="Y94" s="12">
        <v>0.36363636363636365</v>
      </c>
      <c r="Z94" s="3">
        <v>0</v>
      </c>
      <c r="AA94" s="146">
        <v>0</v>
      </c>
    </row>
    <row r="95" spans="1:27" ht="15" customHeight="1">
      <c r="A95" s="389"/>
      <c r="B95" s="262" t="s">
        <v>6</v>
      </c>
      <c r="C95" s="16">
        <v>30</v>
      </c>
      <c r="D95" s="10">
        <v>25</v>
      </c>
      <c r="E95" s="9">
        <v>0.8333333333333333</v>
      </c>
      <c r="F95" s="10">
        <v>5</v>
      </c>
      <c r="G95" s="9">
        <v>0.16666666666666669</v>
      </c>
      <c r="H95" s="10">
        <v>5</v>
      </c>
      <c r="I95" s="17">
        <v>0.16666666666666669</v>
      </c>
      <c r="J95" s="13">
        <v>30</v>
      </c>
      <c r="K95" s="3">
        <v>20</v>
      </c>
      <c r="L95" s="11">
        <v>0.6666666666666667</v>
      </c>
      <c r="M95" s="3">
        <f t="shared" si="4"/>
        <v>5</v>
      </c>
      <c r="N95" s="11">
        <f t="shared" si="5"/>
        <v>0.2</v>
      </c>
      <c r="O95" s="3">
        <v>10</v>
      </c>
      <c r="P95" s="11">
        <v>0.33333333333333337</v>
      </c>
      <c r="Q95" s="3">
        <v>0</v>
      </c>
      <c r="R95" s="14">
        <v>0</v>
      </c>
      <c r="S95" s="15">
        <v>30</v>
      </c>
      <c r="T95" s="3">
        <v>19</v>
      </c>
      <c r="U95" s="12">
        <v>0.6333333333333333</v>
      </c>
      <c r="V95" s="3">
        <f t="shared" si="6"/>
        <v>1</v>
      </c>
      <c r="W95" s="12">
        <f t="shared" si="7"/>
        <v>0.05</v>
      </c>
      <c r="X95" s="3">
        <v>11</v>
      </c>
      <c r="Y95" s="12">
        <v>0.36666666666666664</v>
      </c>
      <c r="Z95" s="3">
        <v>0</v>
      </c>
      <c r="AA95" s="146">
        <v>0</v>
      </c>
    </row>
    <row r="96" spans="1:27" ht="15" customHeight="1">
      <c r="A96" s="389"/>
      <c r="B96" s="262" t="s">
        <v>7</v>
      </c>
      <c r="C96" s="16">
        <v>29</v>
      </c>
      <c r="D96" s="10">
        <v>23</v>
      </c>
      <c r="E96" s="9">
        <v>0.7931034482758621</v>
      </c>
      <c r="F96" s="10">
        <v>6</v>
      </c>
      <c r="G96" s="9">
        <v>0.20689655172413793</v>
      </c>
      <c r="H96" s="10">
        <v>6</v>
      </c>
      <c r="I96" s="17">
        <v>0.20689655172413793</v>
      </c>
      <c r="J96" s="13">
        <v>29</v>
      </c>
      <c r="K96" s="3">
        <v>22</v>
      </c>
      <c r="L96" s="11">
        <v>0.7586206896551724</v>
      </c>
      <c r="M96" s="3">
        <f t="shared" si="4"/>
        <v>1</v>
      </c>
      <c r="N96" s="11">
        <f t="shared" si="5"/>
        <v>0.043478260869565216</v>
      </c>
      <c r="O96" s="3">
        <v>7</v>
      </c>
      <c r="P96" s="11">
        <v>0.24137931034482757</v>
      </c>
      <c r="Q96" s="3">
        <v>0</v>
      </c>
      <c r="R96" s="14">
        <v>0</v>
      </c>
      <c r="S96" s="15">
        <v>29</v>
      </c>
      <c r="T96" s="3">
        <v>19</v>
      </c>
      <c r="U96" s="12">
        <v>0.6551724137931035</v>
      </c>
      <c r="V96" s="3">
        <f t="shared" si="6"/>
        <v>3</v>
      </c>
      <c r="W96" s="12">
        <f t="shared" si="7"/>
        <v>0.13636363636363635</v>
      </c>
      <c r="X96" s="3">
        <v>10</v>
      </c>
      <c r="Y96" s="12">
        <v>0.3448275862068966</v>
      </c>
      <c r="Z96" s="3">
        <v>0</v>
      </c>
      <c r="AA96" s="146">
        <v>0</v>
      </c>
    </row>
    <row r="97" spans="1:27" ht="15" customHeight="1">
      <c r="A97" s="389"/>
      <c r="B97" s="263">
        <v>2007</v>
      </c>
      <c r="C97" s="16">
        <v>33</v>
      </c>
      <c r="D97" s="10">
        <v>26</v>
      </c>
      <c r="E97" s="9">
        <v>0.7878787878787878</v>
      </c>
      <c r="F97" s="10">
        <v>7</v>
      </c>
      <c r="G97" s="9">
        <v>0.2121212121212121</v>
      </c>
      <c r="H97" s="10">
        <v>7</v>
      </c>
      <c r="I97" s="17">
        <v>0.2121212121212121</v>
      </c>
      <c r="J97" s="13">
        <v>33</v>
      </c>
      <c r="K97" s="3">
        <v>24</v>
      </c>
      <c r="L97" s="11">
        <v>0.7272727272727273</v>
      </c>
      <c r="M97" s="3">
        <f t="shared" si="4"/>
        <v>2</v>
      </c>
      <c r="N97" s="11">
        <f t="shared" si="5"/>
        <v>0.07692307692307693</v>
      </c>
      <c r="O97" s="3">
        <v>9</v>
      </c>
      <c r="P97" s="11">
        <v>0.2727272727272727</v>
      </c>
      <c r="Q97" s="3">
        <v>0</v>
      </c>
      <c r="R97" s="14">
        <v>0</v>
      </c>
      <c r="S97" s="15">
        <v>33</v>
      </c>
      <c r="T97" s="3">
        <v>20</v>
      </c>
      <c r="U97" s="12">
        <v>0.6060606060606061</v>
      </c>
      <c r="V97" s="3">
        <f t="shared" si="6"/>
        <v>4</v>
      </c>
      <c r="W97" s="12">
        <f t="shared" si="7"/>
        <v>0.16666666666666666</v>
      </c>
      <c r="X97" s="3">
        <v>13</v>
      </c>
      <c r="Y97" s="12">
        <v>0.3939393939393939</v>
      </c>
      <c r="Z97" s="3">
        <v>0</v>
      </c>
      <c r="AA97" s="146">
        <v>0</v>
      </c>
    </row>
    <row r="98" spans="1:27" ht="15" customHeight="1">
      <c r="A98" s="389"/>
      <c r="B98" s="263">
        <v>2008</v>
      </c>
      <c r="C98" s="16">
        <v>27</v>
      </c>
      <c r="D98" s="10">
        <v>23</v>
      </c>
      <c r="E98" s="9">
        <v>0.8518518518518519</v>
      </c>
      <c r="F98" s="10">
        <v>4</v>
      </c>
      <c r="G98" s="9">
        <v>0.14814814814814814</v>
      </c>
      <c r="H98" s="10">
        <v>4</v>
      </c>
      <c r="I98" s="17">
        <v>0.14814814814814814</v>
      </c>
      <c r="J98" s="13">
        <v>27</v>
      </c>
      <c r="K98" s="3">
        <v>21</v>
      </c>
      <c r="L98" s="11">
        <v>0.7777777777777779</v>
      </c>
      <c r="M98" s="3">
        <f t="shared" si="4"/>
        <v>2</v>
      </c>
      <c r="N98" s="11">
        <f t="shared" si="5"/>
        <v>0.08695652173913043</v>
      </c>
      <c r="O98" s="3">
        <v>6</v>
      </c>
      <c r="P98" s="11">
        <v>0.2222222222222222</v>
      </c>
      <c r="Q98" s="3">
        <v>0</v>
      </c>
      <c r="R98" s="14">
        <v>0</v>
      </c>
      <c r="S98" s="15">
        <v>27</v>
      </c>
      <c r="T98" s="3">
        <v>21</v>
      </c>
      <c r="U98" s="12">
        <v>0.7777777777777779</v>
      </c>
      <c r="V98" s="3">
        <f t="shared" si="6"/>
        <v>0</v>
      </c>
      <c r="W98" s="12">
        <f t="shared" si="7"/>
        <v>0</v>
      </c>
      <c r="X98" s="3">
        <v>6</v>
      </c>
      <c r="Y98" s="12">
        <v>0.2222222222222222</v>
      </c>
      <c r="Z98" s="3">
        <v>0</v>
      </c>
      <c r="AA98" s="146">
        <v>0</v>
      </c>
    </row>
    <row r="99" spans="1:27" ht="15" customHeight="1">
      <c r="A99" s="389"/>
      <c r="B99" s="263">
        <v>2009</v>
      </c>
      <c r="C99" s="16">
        <v>30</v>
      </c>
      <c r="D99" s="10">
        <v>19</v>
      </c>
      <c r="E99" s="9">
        <v>0.6333333333333333</v>
      </c>
      <c r="F99" s="10">
        <v>11</v>
      </c>
      <c r="G99" s="9">
        <v>0.36666666666666664</v>
      </c>
      <c r="H99" s="10">
        <v>11</v>
      </c>
      <c r="I99" s="17">
        <v>0.36666666666666664</v>
      </c>
      <c r="J99" s="13">
        <v>30</v>
      </c>
      <c r="K99" s="3">
        <v>18</v>
      </c>
      <c r="L99" s="11">
        <v>0.6</v>
      </c>
      <c r="M99" s="3">
        <f t="shared" si="4"/>
        <v>1</v>
      </c>
      <c r="N99" s="11">
        <f t="shared" si="5"/>
        <v>0.05263157894736842</v>
      </c>
      <c r="O99" s="3">
        <v>12</v>
      </c>
      <c r="P99" s="11">
        <v>0.4</v>
      </c>
      <c r="Q99" s="3">
        <v>0</v>
      </c>
      <c r="R99" s="14">
        <v>0</v>
      </c>
      <c r="S99" s="15">
        <v>30</v>
      </c>
      <c r="T99" s="3">
        <v>17</v>
      </c>
      <c r="U99" s="12">
        <v>0.5666666666666667</v>
      </c>
      <c r="V99" s="3">
        <f t="shared" si="6"/>
        <v>1</v>
      </c>
      <c r="W99" s="12">
        <f t="shared" si="7"/>
        <v>0.05555555555555555</v>
      </c>
      <c r="X99" s="3">
        <v>13</v>
      </c>
      <c r="Y99" s="12">
        <v>0.43333333333333335</v>
      </c>
      <c r="Z99" s="3">
        <v>0</v>
      </c>
      <c r="AA99" s="146">
        <v>0</v>
      </c>
    </row>
    <row r="100" spans="1:27" ht="15" customHeight="1">
      <c r="A100" s="389"/>
      <c r="B100" s="263">
        <v>2010</v>
      </c>
      <c r="C100" s="16">
        <v>22</v>
      </c>
      <c r="D100" s="10">
        <v>19</v>
      </c>
      <c r="E100" s="9">
        <v>0.8636363636363636</v>
      </c>
      <c r="F100" s="10">
        <v>3</v>
      </c>
      <c r="G100" s="9">
        <v>0.13636363636363635</v>
      </c>
      <c r="H100" s="10">
        <v>3</v>
      </c>
      <c r="I100" s="17">
        <v>0.13636363636363635</v>
      </c>
      <c r="J100" s="13">
        <v>22</v>
      </c>
      <c r="K100" s="3">
        <v>18</v>
      </c>
      <c r="L100" s="11">
        <v>0.8181818181818182</v>
      </c>
      <c r="M100" s="3">
        <f t="shared" si="4"/>
        <v>1</v>
      </c>
      <c r="N100" s="11">
        <f t="shared" si="5"/>
        <v>0.05263157894736842</v>
      </c>
      <c r="O100" s="3">
        <v>4</v>
      </c>
      <c r="P100" s="11">
        <v>0.18181818181818182</v>
      </c>
      <c r="Q100" s="3">
        <v>0</v>
      </c>
      <c r="R100" s="14">
        <v>0</v>
      </c>
      <c r="S100" s="15">
        <v>22</v>
      </c>
      <c r="T100" s="3">
        <v>18</v>
      </c>
      <c r="U100" s="12">
        <v>0.8181818181818182</v>
      </c>
      <c r="V100" s="3">
        <f t="shared" si="6"/>
        <v>0</v>
      </c>
      <c r="W100" s="12">
        <f t="shared" si="7"/>
        <v>0</v>
      </c>
      <c r="X100" s="3">
        <v>4</v>
      </c>
      <c r="Y100" s="12">
        <v>0.18181818181818182</v>
      </c>
      <c r="Z100" s="3">
        <v>0</v>
      </c>
      <c r="AA100" s="146">
        <v>0</v>
      </c>
    </row>
    <row r="101" spans="1:27" ht="15" customHeight="1">
      <c r="A101" s="389"/>
      <c r="B101" s="263">
        <v>2011</v>
      </c>
      <c r="C101" s="16">
        <v>20</v>
      </c>
      <c r="D101" s="10">
        <v>19</v>
      </c>
      <c r="E101" s="9">
        <v>0.95</v>
      </c>
      <c r="F101" s="10">
        <v>1</v>
      </c>
      <c r="G101" s="9">
        <v>0.05</v>
      </c>
      <c r="H101" s="10">
        <v>1</v>
      </c>
      <c r="I101" s="17">
        <v>0.05</v>
      </c>
      <c r="J101" s="13">
        <v>20</v>
      </c>
      <c r="K101" s="3">
        <v>19</v>
      </c>
      <c r="L101" s="11">
        <v>0.95</v>
      </c>
      <c r="M101" s="3">
        <f t="shared" si="4"/>
        <v>0</v>
      </c>
      <c r="N101" s="11">
        <f t="shared" si="5"/>
        <v>0</v>
      </c>
      <c r="O101" s="3">
        <v>1</v>
      </c>
      <c r="P101" s="11">
        <v>0.05</v>
      </c>
      <c r="Q101" s="3">
        <v>0</v>
      </c>
      <c r="R101" s="14">
        <v>0</v>
      </c>
      <c r="S101" s="15">
        <v>20</v>
      </c>
      <c r="T101" s="3">
        <v>17</v>
      </c>
      <c r="U101" s="12">
        <v>0.85</v>
      </c>
      <c r="V101" s="3">
        <f t="shared" si="6"/>
        <v>2</v>
      </c>
      <c r="W101" s="12">
        <f t="shared" si="7"/>
        <v>0.10526315789473684</v>
      </c>
      <c r="X101" s="3">
        <v>3</v>
      </c>
      <c r="Y101" s="12">
        <v>0.15</v>
      </c>
      <c r="Z101" s="3">
        <v>0</v>
      </c>
      <c r="AA101" s="146">
        <v>0</v>
      </c>
    </row>
    <row r="102" spans="1:27" ht="15" customHeight="1">
      <c r="A102" s="389"/>
      <c r="B102" s="270">
        <v>2012</v>
      </c>
      <c r="C102" s="87">
        <v>23</v>
      </c>
      <c r="D102" s="88">
        <v>23</v>
      </c>
      <c r="E102" s="89">
        <v>1</v>
      </c>
      <c r="F102" s="88">
        <v>0</v>
      </c>
      <c r="G102" s="89">
        <v>0</v>
      </c>
      <c r="H102" s="88">
        <v>0</v>
      </c>
      <c r="I102" s="97">
        <v>0</v>
      </c>
      <c r="J102" s="90">
        <v>23</v>
      </c>
      <c r="K102" s="91">
        <v>21</v>
      </c>
      <c r="L102" s="92">
        <v>0.913</v>
      </c>
      <c r="M102" s="3">
        <f t="shared" si="4"/>
        <v>2</v>
      </c>
      <c r="N102" s="92">
        <f t="shared" si="5"/>
        <v>0.08695652173913043</v>
      </c>
      <c r="O102" s="91">
        <v>2</v>
      </c>
      <c r="P102" s="92">
        <v>0.087</v>
      </c>
      <c r="Q102" s="91">
        <v>0</v>
      </c>
      <c r="R102" s="93">
        <v>0</v>
      </c>
      <c r="S102" s="94">
        <v>23</v>
      </c>
      <c r="T102" s="91"/>
      <c r="U102" s="95"/>
      <c r="V102" s="91"/>
      <c r="W102" s="95"/>
      <c r="X102" s="91"/>
      <c r="Y102" s="95"/>
      <c r="Z102" s="91">
        <v>23</v>
      </c>
      <c r="AA102" s="147">
        <v>1</v>
      </c>
    </row>
    <row r="103" spans="1:27" ht="15" customHeight="1" thickBot="1">
      <c r="A103" s="390"/>
      <c r="B103" s="264">
        <v>2013</v>
      </c>
      <c r="C103" s="133">
        <v>25</v>
      </c>
      <c r="D103" s="35">
        <v>19</v>
      </c>
      <c r="E103" s="36">
        <v>0.76</v>
      </c>
      <c r="F103" s="35"/>
      <c r="G103" s="36"/>
      <c r="H103" s="35"/>
      <c r="I103" s="61"/>
      <c r="J103" s="37"/>
      <c r="K103" s="38"/>
      <c r="L103" s="39"/>
      <c r="M103" s="38"/>
      <c r="N103" s="39"/>
      <c r="O103" s="38"/>
      <c r="P103" s="39"/>
      <c r="Q103" s="38"/>
      <c r="R103" s="40"/>
      <c r="S103" s="41"/>
      <c r="T103" s="38"/>
      <c r="U103" s="42"/>
      <c r="V103" s="38"/>
      <c r="W103" s="42"/>
      <c r="X103" s="38"/>
      <c r="Y103" s="42"/>
      <c r="Z103" s="38"/>
      <c r="AA103" s="145"/>
    </row>
    <row r="104" spans="1:27" ht="15" customHeight="1" thickBot="1" thickTop="1">
      <c r="A104" s="373" t="s">
        <v>77</v>
      </c>
      <c r="B104" s="391"/>
      <c r="C104" s="98"/>
      <c r="D104" s="99"/>
      <c r="E104" s="100">
        <f>AVERAGE(E90:E103)</f>
        <v>0.8584351944814959</v>
      </c>
      <c r="F104" s="99"/>
      <c r="G104" s="100">
        <f>AVERAGE(G90:G102)</f>
        <v>0.13399286748146594</v>
      </c>
      <c r="H104" s="99"/>
      <c r="I104" s="101">
        <f>AVERAGE(I90:I102)</f>
        <v>0.13399286748146594</v>
      </c>
      <c r="J104" s="102"/>
      <c r="K104" s="103"/>
      <c r="L104" s="100">
        <f>AVERAGE(L90:L102)</f>
        <v>0.7671605357934612</v>
      </c>
      <c r="M104" s="99"/>
      <c r="N104" s="100">
        <f>AVERAGE(N90:N102)</f>
        <v>0.11187324959590744</v>
      </c>
      <c r="O104" s="99"/>
      <c r="P104" s="100">
        <f>AVERAGE(P90:P102)</f>
        <v>0.23283946420653873</v>
      </c>
      <c r="Q104" s="99"/>
      <c r="R104" s="104"/>
      <c r="S104" s="105"/>
      <c r="T104" s="99"/>
      <c r="U104" s="100">
        <f>AVERAGE(U90:U101)</f>
        <v>0.6917414844121601</v>
      </c>
      <c r="V104" s="99"/>
      <c r="W104" s="100">
        <f>AVERAGE(W90:W101)</f>
        <v>0.08341904197167356</v>
      </c>
      <c r="X104" s="99"/>
      <c r="Y104" s="100">
        <f>AVERAGE(Y90:Y101)</f>
        <v>0.3082585155878398</v>
      </c>
      <c r="Z104" s="99"/>
      <c r="AA104" s="152"/>
    </row>
    <row r="105" spans="1:27" ht="15" customHeight="1" thickBot="1" thickTop="1">
      <c r="A105" s="375" t="s">
        <v>71</v>
      </c>
      <c r="B105" s="295"/>
      <c r="C105" s="80"/>
      <c r="D105" s="74"/>
      <c r="E105" s="75">
        <f>_xlfn.STDEV.P(E90:E103)</f>
        <v>0.09289578073899606</v>
      </c>
      <c r="F105" s="74"/>
      <c r="G105" s="75">
        <f>_xlfn.STDEV.P(G90:G102)</f>
        <v>0.09214534188386109</v>
      </c>
      <c r="H105" s="74"/>
      <c r="I105" s="76">
        <f>_xlfn.STDEV.P(I90:I102)</f>
        <v>0.09214534188386109</v>
      </c>
      <c r="J105" s="73"/>
      <c r="K105" s="74"/>
      <c r="L105" s="75">
        <f>_xlfn.STDEV.P(L90:L102)</f>
        <v>0.0883631611782266</v>
      </c>
      <c r="M105" s="74"/>
      <c r="N105" s="75">
        <f>_xlfn.STDEV.P(N90:N102)</f>
        <v>0.06783596883048275</v>
      </c>
      <c r="O105" s="74"/>
      <c r="P105" s="75">
        <f>_xlfn.STDEV.P(P90:P102)</f>
        <v>0.08836316117822605</v>
      </c>
      <c r="Q105" s="74"/>
      <c r="R105" s="77"/>
      <c r="S105" s="78"/>
      <c r="T105" s="74"/>
      <c r="U105" s="75">
        <f>_xlfn.STDEV.P(U90:U101)</f>
        <v>0.08208307834419451</v>
      </c>
      <c r="V105" s="74"/>
      <c r="W105" s="75">
        <f>_xlfn.STDEV.P(W90:W101)</f>
        <v>0.05205932221531587</v>
      </c>
      <c r="X105" s="74"/>
      <c r="Y105" s="75">
        <f>_xlfn.STDEV.P(Y90:Y101)</f>
        <v>0.08208307834419443</v>
      </c>
      <c r="Z105" s="74"/>
      <c r="AA105" s="149"/>
    </row>
    <row r="106" spans="1:27" ht="15" customHeight="1" thickBot="1" thickTop="1">
      <c r="A106" s="372" t="s">
        <v>75</v>
      </c>
      <c r="B106" s="297"/>
      <c r="C106" s="83"/>
      <c r="D106" s="84"/>
      <c r="E106" s="85">
        <f>(E103-E90)/($B$18-$B$5)</f>
        <v>-0.011017369727047152</v>
      </c>
      <c r="F106" s="84"/>
      <c r="G106" s="85">
        <f>SLOPE(G90:G102,$B$90:$B$102)</f>
        <v>-0.045295815295815285</v>
      </c>
      <c r="H106" s="84"/>
      <c r="I106" s="86">
        <f>SLOPE(I90:I102,$B$90:$B$102)</f>
        <v>-0.045295815295815285</v>
      </c>
      <c r="J106" s="70"/>
      <c r="K106" s="69"/>
      <c r="L106" s="85">
        <f>(L102-L90)/($B$17-$B$5)</f>
        <v>0.011567204301075273</v>
      </c>
      <c r="M106" s="69"/>
      <c r="N106" s="85">
        <f>(N102-N90)/($B$17-$B$5)</f>
        <v>-0.004658385093167701</v>
      </c>
      <c r="O106" s="69"/>
      <c r="P106" s="85">
        <f>(P102-P90)/($B$17-$B$5)</f>
        <v>-0.011567204301075272</v>
      </c>
      <c r="Q106" s="69"/>
      <c r="R106" s="71"/>
      <c r="S106" s="72"/>
      <c r="T106" s="69"/>
      <c r="U106" s="85">
        <f>(U101-U90)/($B$16-$B$5)</f>
        <v>0.012756598240469203</v>
      </c>
      <c r="V106" s="69"/>
      <c r="W106" s="85">
        <f>(W101-W90)/($B$16-$B$5)</f>
        <v>0.001993620414673046</v>
      </c>
      <c r="X106" s="69"/>
      <c r="Y106" s="85">
        <f>(Y101-Y90)/($B$16-$B$5)</f>
        <v>-0.012756598240469206</v>
      </c>
      <c r="Z106" s="69"/>
      <c r="AA106" s="153"/>
    </row>
    <row r="107" spans="1:27" ht="15" customHeight="1" thickTop="1">
      <c r="A107" s="388" t="s">
        <v>52</v>
      </c>
      <c r="B107" s="266" t="s">
        <v>1</v>
      </c>
      <c r="C107" s="16">
        <v>25</v>
      </c>
      <c r="D107" s="10">
        <v>22</v>
      </c>
      <c r="E107" s="9">
        <v>0.88</v>
      </c>
      <c r="F107" s="10">
        <v>3</v>
      </c>
      <c r="G107" s="9">
        <v>0.12</v>
      </c>
      <c r="H107" s="10">
        <v>3</v>
      </c>
      <c r="I107" s="17">
        <v>0.12</v>
      </c>
      <c r="J107" s="29">
        <v>25</v>
      </c>
      <c r="K107" s="30">
        <v>19</v>
      </c>
      <c r="L107" s="31">
        <v>0.76</v>
      </c>
      <c r="M107" s="30">
        <f t="shared" si="4"/>
        <v>3</v>
      </c>
      <c r="N107" s="31">
        <f t="shared" si="5"/>
        <v>0.13636363636363635</v>
      </c>
      <c r="O107" s="30">
        <v>6</v>
      </c>
      <c r="P107" s="31">
        <v>0.24</v>
      </c>
      <c r="Q107" s="30">
        <v>0</v>
      </c>
      <c r="R107" s="32">
        <v>0</v>
      </c>
      <c r="S107" s="33">
        <v>25</v>
      </c>
      <c r="T107" s="30">
        <v>18</v>
      </c>
      <c r="U107" s="34">
        <v>0.72</v>
      </c>
      <c r="V107" s="30">
        <f t="shared" si="6"/>
        <v>1</v>
      </c>
      <c r="W107" s="34">
        <f t="shared" si="7"/>
        <v>0.05263157894736842</v>
      </c>
      <c r="X107" s="30">
        <v>7</v>
      </c>
      <c r="Y107" s="34">
        <v>0.28</v>
      </c>
      <c r="Z107" s="30">
        <v>0</v>
      </c>
      <c r="AA107" s="151">
        <v>0</v>
      </c>
    </row>
    <row r="108" spans="1:27" ht="15" customHeight="1">
      <c r="A108" s="389"/>
      <c r="B108" s="267" t="s">
        <v>2</v>
      </c>
      <c r="C108" s="16">
        <v>23</v>
      </c>
      <c r="D108" s="10">
        <v>20</v>
      </c>
      <c r="E108" s="9">
        <v>0.8695652173913043</v>
      </c>
      <c r="F108" s="10">
        <v>3</v>
      </c>
      <c r="G108" s="9">
        <v>0.13043478260869565</v>
      </c>
      <c r="H108" s="10">
        <v>3</v>
      </c>
      <c r="I108" s="17">
        <v>0.13043478260869565</v>
      </c>
      <c r="J108" s="13">
        <v>23</v>
      </c>
      <c r="K108" s="3">
        <v>17</v>
      </c>
      <c r="L108" s="11">
        <v>0.7391304347826088</v>
      </c>
      <c r="M108" s="3">
        <f t="shared" si="4"/>
        <v>3</v>
      </c>
      <c r="N108" s="11">
        <f t="shared" si="5"/>
        <v>0.15</v>
      </c>
      <c r="O108" s="3">
        <v>6</v>
      </c>
      <c r="P108" s="11">
        <v>0.2608695652173913</v>
      </c>
      <c r="Q108" s="3">
        <v>0</v>
      </c>
      <c r="R108" s="14">
        <v>0</v>
      </c>
      <c r="S108" s="15">
        <v>23</v>
      </c>
      <c r="T108" s="3">
        <v>16</v>
      </c>
      <c r="U108" s="12">
        <v>0.6956521739130435</v>
      </c>
      <c r="V108" s="3">
        <f t="shared" si="6"/>
        <v>1</v>
      </c>
      <c r="W108" s="12">
        <f t="shared" si="7"/>
        <v>0.058823529411764705</v>
      </c>
      <c r="X108" s="3">
        <v>7</v>
      </c>
      <c r="Y108" s="12">
        <v>0.30434782608695654</v>
      </c>
      <c r="Z108" s="3">
        <v>0</v>
      </c>
      <c r="AA108" s="146">
        <v>0</v>
      </c>
    </row>
    <row r="109" spans="1:27" ht="15" customHeight="1">
      <c r="A109" s="389"/>
      <c r="B109" s="267" t="s">
        <v>3</v>
      </c>
      <c r="C109" s="16">
        <v>25</v>
      </c>
      <c r="D109" s="10">
        <v>23</v>
      </c>
      <c r="E109" s="9">
        <v>0.92</v>
      </c>
      <c r="F109" s="10">
        <v>2</v>
      </c>
      <c r="G109" s="9">
        <v>0.08</v>
      </c>
      <c r="H109" s="10">
        <v>2</v>
      </c>
      <c r="I109" s="17">
        <v>0.08</v>
      </c>
      <c r="J109" s="13">
        <v>25</v>
      </c>
      <c r="K109" s="3">
        <v>22</v>
      </c>
      <c r="L109" s="11">
        <v>0.88</v>
      </c>
      <c r="M109" s="3">
        <f t="shared" si="4"/>
        <v>1</v>
      </c>
      <c r="N109" s="11">
        <f t="shared" si="5"/>
        <v>0.043478260869565216</v>
      </c>
      <c r="O109" s="3">
        <v>3</v>
      </c>
      <c r="P109" s="11">
        <v>0.12</v>
      </c>
      <c r="Q109" s="3">
        <v>0</v>
      </c>
      <c r="R109" s="14">
        <v>0</v>
      </c>
      <c r="S109" s="15">
        <v>25</v>
      </c>
      <c r="T109" s="3">
        <v>23</v>
      </c>
      <c r="U109" s="12">
        <v>0.92</v>
      </c>
      <c r="V109" s="3">
        <f t="shared" si="6"/>
        <v>-1</v>
      </c>
      <c r="W109" s="12">
        <f t="shared" si="7"/>
        <v>-0.045454545454545456</v>
      </c>
      <c r="X109" s="3">
        <v>2</v>
      </c>
      <c r="Y109" s="12">
        <v>0.08</v>
      </c>
      <c r="Z109" s="3">
        <v>0</v>
      </c>
      <c r="AA109" s="146">
        <v>0</v>
      </c>
    </row>
    <row r="110" spans="1:27" ht="15" customHeight="1">
      <c r="A110" s="389"/>
      <c r="B110" s="267" t="s">
        <v>4</v>
      </c>
      <c r="C110" s="16">
        <v>30</v>
      </c>
      <c r="D110" s="10">
        <v>25</v>
      </c>
      <c r="E110" s="9">
        <v>0.8333333333333333</v>
      </c>
      <c r="F110" s="10">
        <v>5</v>
      </c>
      <c r="G110" s="9">
        <v>0.16666666666666669</v>
      </c>
      <c r="H110" s="10">
        <v>5</v>
      </c>
      <c r="I110" s="17">
        <v>0.16666666666666669</v>
      </c>
      <c r="J110" s="13">
        <v>30</v>
      </c>
      <c r="K110" s="3">
        <v>24</v>
      </c>
      <c r="L110" s="11">
        <v>0.8</v>
      </c>
      <c r="M110" s="3">
        <f t="shared" si="4"/>
        <v>1</v>
      </c>
      <c r="N110" s="11">
        <f t="shared" si="5"/>
        <v>0.04</v>
      </c>
      <c r="O110" s="3">
        <v>6</v>
      </c>
      <c r="P110" s="11">
        <v>0.2</v>
      </c>
      <c r="Q110" s="3">
        <v>0</v>
      </c>
      <c r="R110" s="14">
        <v>0</v>
      </c>
      <c r="S110" s="15">
        <v>30</v>
      </c>
      <c r="T110" s="3">
        <v>22</v>
      </c>
      <c r="U110" s="12">
        <v>0.7333333333333333</v>
      </c>
      <c r="V110" s="3">
        <f t="shared" si="6"/>
        <v>2</v>
      </c>
      <c r="W110" s="12">
        <f t="shared" si="7"/>
        <v>0.08333333333333333</v>
      </c>
      <c r="X110" s="3">
        <v>8</v>
      </c>
      <c r="Y110" s="12">
        <v>0.26666666666666666</v>
      </c>
      <c r="Z110" s="3">
        <v>0</v>
      </c>
      <c r="AA110" s="146">
        <v>0</v>
      </c>
    </row>
    <row r="111" spans="1:27" ht="15" customHeight="1">
      <c r="A111" s="389"/>
      <c r="B111" s="267" t="s">
        <v>5</v>
      </c>
      <c r="C111" s="16">
        <v>30</v>
      </c>
      <c r="D111" s="10">
        <v>26</v>
      </c>
      <c r="E111" s="9">
        <v>0.8666666666666667</v>
      </c>
      <c r="F111" s="10">
        <v>4</v>
      </c>
      <c r="G111" s="9">
        <v>0.13333333333333333</v>
      </c>
      <c r="H111" s="10">
        <v>4</v>
      </c>
      <c r="I111" s="17">
        <v>0.13333333333333333</v>
      </c>
      <c r="J111" s="13">
        <v>30</v>
      </c>
      <c r="K111" s="3">
        <v>23</v>
      </c>
      <c r="L111" s="11">
        <v>0.7666666666666667</v>
      </c>
      <c r="M111" s="3">
        <f t="shared" si="4"/>
        <v>3</v>
      </c>
      <c r="N111" s="11">
        <f t="shared" si="5"/>
        <v>0.11538461538461539</v>
      </c>
      <c r="O111" s="3">
        <v>7</v>
      </c>
      <c r="P111" s="11">
        <v>0.2333333333333333</v>
      </c>
      <c r="Q111" s="3">
        <v>0</v>
      </c>
      <c r="R111" s="14">
        <v>0</v>
      </c>
      <c r="S111" s="15">
        <v>30</v>
      </c>
      <c r="T111" s="3">
        <v>21</v>
      </c>
      <c r="U111" s="12">
        <v>0.7</v>
      </c>
      <c r="V111" s="3">
        <f t="shared" si="6"/>
        <v>2</v>
      </c>
      <c r="W111" s="12">
        <f t="shared" si="7"/>
        <v>0.08695652173913043</v>
      </c>
      <c r="X111" s="3">
        <v>9</v>
      </c>
      <c r="Y111" s="12">
        <v>0.3</v>
      </c>
      <c r="Z111" s="3">
        <v>0</v>
      </c>
      <c r="AA111" s="146">
        <v>0</v>
      </c>
    </row>
    <row r="112" spans="1:27" ht="15" customHeight="1">
      <c r="A112" s="389"/>
      <c r="B112" s="267" t="s">
        <v>6</v>
      </c>
      <c r="C112" s="16">
        <v>29</v>
      </c>
      <c r="D112" s="10">
        <v>24</v>
      </c>
      <c r="E112" s="9">
        <v>0.8275862068965517</v>
      </c>
      <c r="F112" s="10">
        <v>5</v>
      </c>
      <c r="G112" s="9">
        <v>0.1724137931034483</v>
      </c>
      <c r="H112" s="10">
        <v>5</v>
      </c>
      <c r="I112" s="17">
        <v>0.1724137931034483</v>
      </c>
      <c r="J112" s="13">
        <v>29</v>
      </c>
      <c r="K112" s="3">
        <v>18</v>
      </c>
      <c r="L112" s="11">
        <v>0.6206896551724138</v>
      </c>
      <c r="M112" s="3">
        <f t="shared" si="4"/>
        <v>6</v>
      </c>
      <c r="N112" s="11">
        <f t="shared" si="5"/>
        <v>0.25</v>
      </c>
      <c r="O112" s="3">
        <v>11</v>
      </c>
      <c r="P112" s="11">
        <v>0.3793103448275862</v>
      </c>
      <c r="Q112" s="3">
        <v>0</v>
      </c>
      <c r="R112" s="14">
        <v>0</v>
      </c>
      <c r="S112" s="15">
        <v>29</v>
      </c>
      <c r="T112" s="3">
        <v>16</v>
      </c>
      <c r="U112" s="12">
        <v>0.5517241379310345</v>
      </c>
      <c r="V112" s="3">
        <f t="shared" si="6"/>
        <v>2</v>
      </c>
      <c r="W112" s="12">
        <f t="shared" si="7"/>
        <v>0.1111111111111111</v>
      </c>
      <c r="X112" s="3">
        <v>13</v>
      </c>
      <c r="Y112" s="12">
        <v>0.4482758620689655</v>
      </c>
      <c r="Z112" s="3">
        <v>0</v>
      </c>
      <c r="AA112" s="146">
        <v>0</v>
      </c>
    </row>
    <row r="113" spans="1:27" ht="15" customHeight="1">
      <c r="A113" s="389"/>
      <c r="B113" s="267" t="s">
        <v>7</v>
      </c>
      <c r="C113" s="16">
        <v>28</v>
      </c>
      <c r="D113" s="10">
        <v>27</v>
      </c>
      <c r="E113" s="9">
        <v>0.9642857142857143</v>
      </c>
      <c r="F113" s="10">
        <v>1</v>
      </c>
      <c r="G113" s="9">
        <v>0.03571428571428572</v>
      </c>
      <c r="H113" s="10">
        <v>1</v>
      </c>
      <c r="I113" s="17">
        <v>0.03571428571428572</v>
      </c>
      <c r="J113" s="13">
        <v>28</v>
      </c>
      <c r="K113" s="3">
        <v>24</v>
      </c>
      <c r="L113" s="11">
        <v>0.8571428571428571</v>
      </c>
      <c r="M113" s="3">
        <f t="shared" si="4"/>
        <v>3</v>
      </c>
      <c r="N113" s="11">
        <f t="shared" si="5"/>
        <v>0.1111111111111111</v>
      </c>
      <c r="O113" s="3">
        <v>4</v>
      </c>
      <c r="P113" s="11">
        <v>0.14285714285714288</v>
      </c>
      <c r="Q113" s="3">
        <v>0</v>
      </c>
      <c r="R113" s="14">
        <v>0</v>
      </c>
      <c r="S113" s="15">
        <v>28</v>
      </c>
      <c r="T113" s="3">
        <v>24</v>
      </c>
      <c r="U113" s="12">
        <v>0.8571428571428571</v>
      </c>
      <c r="V113" s="3">
        <f t="shared" si="6"/>
        <v>0</v>
      </c>
      <c r="W113" s="12">
        <f t="shared" si="7"/>
        <v>0</v>
      </c>
      <c r="X113" s="3">
        <v>4</v>
      </c>
      <c r="Y113" s="12">
        <v>0.14285714285714288</v>
      </c>
      <c r="Z113" s="3">
        <v>0</v>
      </c>
      <c r="AA113" s="146">
        <v>0</v>
      </c>
    </row>
    <row r="114" spans="1:27" ht="15" customHeight="1">
      <c r="A114" s="389"/>
      <c r="B114" s="268">
        <v>2007</v>
      </c>
      <c r="C114" s="16">
        <v>24</v>
      </c>
      <c r="D114" s="10">
        <v>23</v>
      </c>
      <c r="E114" s="9">
        <v>0.9583333333333335</v>
      </c>
      <c r="F114" s="10">
        <v>1</v>
      </c>
      <c r="G114" s="9">
        <v>0.04166666666666666</v>
      </c>
      <c r="H114" s="10">
        <v>1</v>
      </c>
      <c r="I114" s="17">
        <v>0.04166666666666666</v>
      </c>
      <c r="J114" s="13">
        <v>24</v>
      </c>
      <c r="K114" s="3">
        <v>20</v>
      </c>
      <c r="L114" s="11">
        <v>0.8333333333333335</v>
      </c>
      <c r="M114" s="3">
        <f t="shared" si="4"/>
        <v>3</v>
      </c>
      <c r="N114" s="11">
        <f t="shared" si="5"/>
        <v>0.13043478260869565</v>
      </c>
      <c r="O114" s="3">
        <v>4</v>
      </c>
      <c r="P114" s="11">
        <v>0.16666666666666663</v>
      </c>
      <c r="Q114" s="3">
        <v>0</v>
      </c>
      <c r="R114" s="14">
        <v>0</v>
      </c>
      <c r="S114" s="15">
        <v>24</v>
      </c>
      <c r="T114" s="3">
        <v>18</v>
      </c>
      <c r="U114" s="12">
        <v>0.75</v>
      </c>
      <c r="V114" s="3">
        <f t="shared" si="6"/>
        <v>2</v>
      </c>
      <c r="W114" s="12">
        <f t="shared" si="7"/>
        <v>0.1</v>
      </c>
      <c r="X114" s="3">
        <v>6</v>
      </c>
      <c r="Y114" s="12">
        <v>0.25</v>
      </c>
      <c r="Z114" s="3">
        <v>0</v>
      </c>
      <c r="AA114" s="146">
        <v>0</v>
      </c>
    </row>
    <row r="115" spans="1:27" ht="15" customHeight="1">
      <c r="A115" s="389"/>
      <c r="B115" s="268">
        <v>2008</v>
      </c>
      <c r="C115" s="16">
        <v>27</v>
      </c>
      <c r="D115" s="10">
        <v>25</v>
      </c>
      <c r="E115" s="9">
        <v>0.9259259259259259</v>
      </c>
      <c r="F115" s="10">
        <v>2</v>
      </c>
      <c r="G115" s="9">
        <v>0.07407407407407407</v>
      </c>
      <c r="H115" s="10">
        <v>2</v>
      </c>
      <c r="I115" s="17">
        <v>0.07407407407407407</v>
      </c>
      <c r="J115" s="13">
        <v>27</v>
      </c>
      <c r="K115" s="3">
        <v>24</v>
      </c>
      <c r="L115" s="11">
        <v>0.8888888888888888</v>
      </c>
      <c r="M115" s="3">
        <f t="shared" si="4"/>
        <v>1</v>
      </c>
      <c r="N115" s="11">
        <f t="shared" si="5"/>
        <v>0.04</v>
      </c>
      <c r="O115" s="3">
        <v>3</v>
      </c>
      <c r="P115" s="11">
        <v>0.1111111111111111</v>
      </c>
      <c r="Q115" s="3">
        <v>0</v>
      </c>
      <c r="R115" s="14">
        <v>0</v>
      </c>
      <c r="S115" s="15">
        <v>27</v>
      </c>
      <c r="T115" s="3">
        <v>22</v>
      </c>
      <c r="U115" s="12">
        <v>0.8148148148148148</v>
      </c>
      <c r="V115" s="3">
        <f t="shared" si="6"/>
        <v>2</v>
      </c>
      <c r="W115" s="12">
        <f t="shared" si="7"/>
        <v>0.08333333333333333</v>
      </c>
      <c r="X115" s="3">
        <v>5</v>
      </c>
      <c r="Y115" s="12">
        <v>0.1851851851851852</v>
      </c>
      <c r="Z115" s="3">
        <v>0</v>
      </c>
      <c r="AA115" s="146">
        <v>0</v>
      </c>
    </row>
    <row r="116" spans="1:27" ht="15" customHeight="1">
      <c r="A116" s="389"/>
      <c r="B116" s="268">
        <v>2009</v>
      </c>
      <c r="C116" s="16">
        <v>24</v>
      </c>
      <c r="D116" s="10">
        <v>21</v>
      </c>
      <c r="E116" s="9">
        <v>0.875</v>
      </c>
      <c r="F116" s="10">
        <v>3</v>
      </c>
      <c r="G116" s="9">
        <v>0.125</v>
      </c>
      <c r="H116" s="10">
        <v>3</v>
      </c>
      <c r="I116" s="17">
        <v>0.125</v>
      </c>
      <c r="J116" s="13">
        <v>24</v>
      </c>
      <c r="K116" s="3">
        <v>17</v>
      </c>
      <c r="L116" s="11">
        <v>0.7083333333333335</v>
      </c>
      <c r="M116" s="3">
        <f t="shared" si="4"/>
        <v>4</v>
      </c>
      <c r="N116" s="11">
        <f t="shared" si="5"/>
        <v>0.19047619047619047</v>
      </c>
      <c r="O116" s="3">
        <v>7</v>
      </c>
      <c r="P116" s="11">
        <v>0.2916666666666667</v>
      </c>
      <c r="Q116" s="3">
        <v>0</v>
      </c>
      <c r="R116" s="14">
        <v>0</v>
      </c>
      <c r="S116" s="15">
        <v>24</v>
      </c>
      <c r="T116" s="3">
        <v>16</v>
      </c>
      <c r="U116" s="12">
        <v>0.6666666666666665</v>
      </c>
      <c r="V116" s="3">
        <f t="shared" si="6"/>
        <v>1</v>
      </c>
      <c r="W116" s="12">
        <f t="shared" si="7"/>
        <v>0.058823529411764705</v>
      </c>
      <c r="X116" s="3">
        <v>8</v>
      </c>
      <c r="Y116" s="12">
        <v>0.33333333333333326</v>
      </c>
      <c r="Z116" s="3">
        <v>0</v>
      </c>
      <c r="AA116" s="146">
        <v>0</v>
      </c>
    </row>
    <row r="117" spans="1:27" ht="15" customHeight="1">
      <c r="A117" s="389"/>
      <c r="B117" s="268">
        <v>2010</v>
      </c>
      <c r="C117" s="16">
        <v>26</v>
      </c>
      <c r="D117" s="10">
        <v>21</v>
      </c>
      <c r="E117" s="9">
        <v>0.8076923076923077</v>
      </c>
      <c r="F117" s="10">
        <v>5</v>
      </c>
      <c r="G117" s="9">
        <v>0.19230769230769235</v>
      </c>
      <c r="H117" s="10">
        <v>5</v>
      </c>
      <c r="I117" s="17">
        <v>0.19230769230769235</v>
      </c>
      <c r="J117" s="13">
        <v>26</v>
      </c>
      <c r="K117" s="3">
        <v>14</v>
      </c>
      <c r="L117" s="11">
        <v>0.5384615384615384</v>
      </c>
      <c r="M117" s="3">
        <f t="shared" si="4"/>
        <v>7</v>
      </c>
      <c r="N117" s="11">
        <f t="shared" si="5"/>
        <v>0.3333333333333333</v>
      </c>
      <c r="O117" s="3">
        <v>12</v>
      </c>
      <c r="P117" s="11">
        <v>0.4615384615384615</v>
      </c>
      <c r="Q117" s="3">
        <v>0</v>
      </c>
      <c r="R117" s="14">
        <v>0</v>
      </c>
      <c r="S117" s="15">
        <v>26</v>
      </c>
      <c r="T117" s="3">
        <v>14</v>
      </c>
      <c r="U117" s="12">
        <v>0.5384615384615384</v>
      </c>
      <c r="V117" s="3">
        <f t="shared" si="6"/>
        <v>0</v>
      </c>
      <c r="W117" s="12">
        <f t="shared" si="7"/>
        <v>0</v>
      </c>
      <c r="X117" s="3">
        <v>12</v>
      </c>
      <c r="Y117" s="12">
        <v>0.4615384615384615</v>
      </c>
      <c r="Z117" s="3">
        <v>0</v>
      </c>
      <c r="AA117" s="146">
        <v>0</v>
      </c>
    </row>
    <row r="118" spans="1:27" ht="15" customHeight="1">
      <c r="A118" s="389"/>
      <c r="B118" s="268">
        <v>2011</v>
      </c>
      <c r="C118" s="16">
        <v>16</v>
      </c>
      <c r="D118" s="10">
        <v>12</v>
      </c>
      <c r="E118" s="9">
        <v>0.75</v>
      </c>
      <c r="F118" s="10">
        <v>4</v>
      </c>
      <c r="G118" s="9">
        <v>0.25</v>
      </c>
      <c r="H118" s="10">
        <v>4</v>
      </c>
      <c r="I118" s="17">
        <v>0.25</v>
      </c>
      <c r="J118" s="13">
        <v>16</v>
      </c>
      <c r="K118" s="3">
        <v>10</v>
      </c>
      <c r="L118" s="11">
        <v>0.625</v>
      </c>
      <c r="M118" s="3">
        <f t="shared" si="4"/>
        <v>2</v>
      </c>
      <c r="N118" s="11">
        <f t="shared" si="5"/>
        <v>0.16666666666666666</v>
      </c>
      <c r="O118" s="3">
        <v>6</v>
      </c>
      <c r="P118" s="11">
        <v>0.375</v>
      </c>
      <c r="Q118" s="3">
        <v>0</v>
      </c>
      <c r="R118" s="14">
        <v>0</v>
      </c>
      <c r="S118" s="15">
        <v>16</v>
      </c>
      <c r="T118" s="3">
        <v>9</v>
      </c>
      <c r="U118" s="12">
        <v>0.563</v>
      </c>
      <c r="V118" s="3">
        <f t="shared" si="6"/>
        <v>1</v>
      </c>
      <c r="W118" s="12">
        <f t="shared" si="7"/>
        <v>0.1</v>
      </c>
      <c r="X118" s="3">
        <v>7</v>
      </c>
      <c r="Y118" s="12">
        <v>0.438</v>
      </c>
      <c r="Z118" s="3">
        <v>0</v>
      </c>
      <c r="AA118" s="146">
        <v>0</v>
      </c>
    </row>
    <row r="119" spans="1:27" ht="15" customHeight="1">
      <c r="A119" s="389"/>
      <c r="B119" s="269">
        <v>2012</v>
      </c>
      <c r="C119" s="87">
        <v>24</v>
      </c>
      <c r="D119" s="88">
        <v>20</v>
      </c>
      <c r="E119" s="89">
        <v>0.8333333333333335</v>
      </c>
      <c r="F119" s="88">
        <v>4</v>
      </c>
      <c r="G119" s="89">
        <v>0.16666666666666663</v>
      </c>
      <c r="H119" s="88">
        <v>4</v>
      </c>
      <c r="I119" s="97">
        <v>0.16666666666666663</v>
      </c>
      <c r="J119" s="90">
        <v>24</v>
      </c>
      <c r="K119" s="91">
        <v>19</v>
      </c>
      <c r="L119" s="92">
        <v>0.792</v>
      </c>
      <c r="M119" s="3">
        <f t="shared" si="4"/>
        <v>1</v>
      </c>
      <c r="N119" s="92">
        <f t="shared" si="5"/>
        <v>0.05</v>
      </c>
      <c r="O119" s="91">
        <v>5</v>
      </c>
      <c r="P119" s="92">
        <v>0.208</v>
      </c>
      <c r="Q119" s="91">
        <v>0</v>
      </c>
      <c r="R119" s="93">
        <v>0</v>
      </c>
      <c r="S119" s="94">
        <v>24</v>
      </c>
      <c r="T119" s="91"/>
      <c r="U119" s="95"/>
      <c r="V119" s="91"/>
      <c r="W119" s="95"/>
      <c r="X119" s="91"/>
      <c r="Y119" s="95"/>
      <c r="Z119" s="91">
        <v>24</v>
      </c>
      <c r="AA119" s="147">
        <v>1</v>
      </c>
    </row>
    <row r="120" spans="1:27" ht="15" customHeight="1" thickBot="1">
      <c r="A120" s="390"/>
      <c r="B120" s="264">
        <v>2013</v>
      </c>
      <c r="C120" s="133">
        <v>37</v>
      </c>
      <c r="D120" s="35">
        <v>33</v>
      </c>
      <c r="E120" s="36">
        <v>0.892</v>
      </c>
      <c r="F120" s="35"/>
      <c r="G120" s="36"/>
      <c r="H120" s="35"/>
      <c r="I120" s="61"/>
      <c r="J120" s="37"/>
      <c r="K120" s="38"/>
      <c r="L120" s="39"/>
      <c r="M120" s="38"/>
      <c r="N120" s="39"/>
      <c r="O120" s="38"/>
      <c r="P120" s="39"/>
      <c r="Q120" s="38"/>
      <c r="R120" s="40"/>
      <c r="S120" s="41"/>
      <c r="T120" s="38"/>
      <c r="U120" s="42"/>
      <c r="V120" s="38"/>
      <c r="W120" s="42"/>
      <c r="X120" s="38"/>
      <c r="Y120" s="42"/>
      <c r="Z120" s="38"/>
      <c r="AA120" s="145"/>
    </row>
    <row r="121" spans="1:27" ht="15" customHeight="1" thickBot="1" thickTop="1">
      <c r="A121" s="373" t="s">
        <v>77</v>
      </c>
      <c r="B121" s="391"/>
      <c r="C121" s="98"/>
      <c r="D121" s="99"/>
      <c r="E121" s="100">
        <f>AVERAGE(E107:E120)</f>
        <v>0.8716944313470336</v>
      </c>
      <c r="F121" s="99"/>
      <c r="G121" s="100">
        <f>AVERAGE(G107:G119)</f>
        <v>0.12986753547242533</v>
      </c>
      <c r="H121" s="99"/>
      <c r="I121" s="101">
        <f>AVERAGE(I107:I119)</f>
        <v>0.12986753547242533</v>
      </c>
      <c r="J121" s="102"/>
      <c r="K121" s="103"/>
      <c r="L121" s="100">
        <f>AVERAGE(L107:L119)</f>
        <v>0.7545882082908955</v>
      </c>
      <c r="M121" s="99"/>
      <c r="N121" s="100">
        <f>AVERAGE(N107:N119)</f>
        <v>0.13517296898567802</v>
      </c>
      <c r="O121" s="99"/>
      <c r="P121" s="100">
        <f>AVERAGE(P107:P119)</f>
        <v>0.2454117917091046</v>
      </c>
      <c r="Q121" s="99"/>
      <c r="R121" s="104"/>
      <c r="S121" s="105"/>
      <c r="T121" s="99"/>
      <c r="U121" s="100">
        <f>AVERAGE(U107:U118)</f>
        <v>0.7092329601886074</v>
      </c>
      <c r="V121" s="99"/>
      <c r="W121" s="100">
        <f>AVERAGE(W107:W118)</f>
        <v>0.057463199319438385</v>
      </c>
      <c r="X121" s="99"/>
      <c r="Y121" s="100">
        <f>AVERAGE(Y107:Y118)</f>
        <v>0.29085037314472595</v>
      </c>
      <c r="Z121" s="99"/>
      <c r="AA121" s="152"/>
    </row>
    <row r="122" spans="1:27" ht="15" customHeight="1" thickBot="1" thickTop="1">
      <c r="A122" s="375" t="s">
        <v>71</v>
      </c>
      <c r="B122" s="295"/>
      <c r="C122" s="80"/>
      <c r="D122" s="74"/>
      <c r="E122" s="75">
        <f>_xlfn.STDEV.P(E107:E120)</f>
        <v>0.05711545632851869</v>
      </c>
      <c r="F122" s="74"/>
      <c r="G122" s="75">
        <f>_xlfn.STDEV.P(G107:G119)</f>
        <v>0.0589826716272881</v>
      </c>
      <c r="H122" s="74"/>
      <c r="I122" s="76">
        <f>_xlfn.STDEV.P(I107:I119)</f>
        <v>0.0589826716272881</v>
      </c>
      <c r="J122" s="73"/>
      <c r="K122" s="74"/>
      <c r="L122" s="75">
        <f>_xlfn.STDEV.P(L107:L119)</f>
        <v>0.10300530626555664</v>
      </c>
      <c r="M122" s="74"/>
      <c r="N122" s="75">
        <f>_xlfn.STDEV.P(N107:N119)</f>
        <v>0.08389346698435049</v>
      </c>
      <c r="O122" s="74"/>
      <c r="P122" s="75">
        <f>_xlfn.STDEV.P(P107:P119)</f>
        <v>0.10300530626555618</v>
      </c>
      <c r="Q122" s="74"/>
      <c r="R122" s="77"/>
      <c r="S122" s="78"/>
      <c r="T122" s="74"/>
      <c r="U122" s="75">
        <f>_xlfn.STDEV.P(U107:U118)</f>
        <v>0.11447120462087813</v>
      </c>
      <c r="V122" s="74"/>
      <c r="W122" s="75">
        <f>_xlfn.STDEV.P(W107:W118)</f>
        <v>0.04648331895402756</v>
      </c>
      <c r="X122" s="74"/>
      <c r="Y122" s="75">
        <f>_xlfn.STDEV.P(Y107:Y118)</f>
        <v>0.11457794393457818</v>
      </c>
      <c r="Z122" s="74"/>
      <c r="AA122" s="149"/>
    </row>
    <row r="123" spans="1:27" ht="15" customHeight="1" thickBot="1" thickTop="1">
      <c r="A123" s="372" t="s">
        <v>75</v>
      </c>
      <c r="B123" s="297"/>
      <c r="C123" s="83"/>
      <c r="D123" s="84"/>
      <c r="E123" s="85">
        <f>(E120-E107)/($B$18-$B$5)</f>
        <v>0.0009230769230769239</v>
      </c>
      <c r="F123" s="84"/>
      <c r="G123" s="85">
        <f>SLOPE(G107:G119,$B$107:$B$119)</f>
        <v>0.034859584859584854</v>
      </c>
      <c r="H123" s="84"/>
      <c r="I123" s="86">
        <f>SLOPE(I107:I119,$B$107:$B$119)</f>
        <v>0.034859584859584854</v>
      </c>
      <c r="J123" s="70"/>
      <c r="K123" s="69"/>
      <c r="L123" s="85">
        <f>(L119-L107)/($B$17-$B$5)</f>
        <v>0.002666666666666669</v>
      </c>
      <c r="M123" s="69"/>
      <c r="N123" s="85">
        <f>(N119-N107)/($B$17-$B$5)</f>
        <v>-0.007196969696969696</v>
      </c>
      <c r="O123" s="69"/>
      <c r="P123" s="85">
        <f>(P119-P107)/($B$17-$B$5)</f>
        <v>-0.0026666666666666666</v>
      </c>
      <c r="Q123" s="69"/>
      <c r="R123" s="71"/>
      <c r="S123" s="72"/>
      <c r="T123" s="69"/>
      <c r="U123" s="85">
        <f>(U118-U107)/($B$16-$B$5)</f>
        <v>-0.014272727272727275</v>
      </c>
      <c r="V123" s="69"/>
      <c r="W123" s="85">
        <f>(W118-W107)/($B$16-$B$5)</f>
        <v>0.0043062200956937805</v>
      </c>
      <c r="X123" s="69"/>
      <c r="Y123" s="85">
        <f>(Y118-Y107)/($B$16-$B$5)</f>
        <v>0.014363636363636361</v>
      </c>
      <c r="Z123" s="69"/>
      <c r="AA123" s="153"/>
    </row>
    <row r="124" spans="1:27" ht="15" customHeight="1" thickTop="1">
      <c r="A124" s="388" t="s">
        <v>53</v>
      </c>
      <c r="B124" s="265" t="s">
        <v>1</v>
      </c>
      <c r="C124" s="16">
        <v>36</v>
      </c>
      <c r="D124" s="10">
        <v>30</v>
      </c>
      <c r="E124" s="9">
        <v>0.8333333333333333</v>
      </c>
      <c r="F124" s="10">
        <v>6</v>
      </c>
      <c r="G124" s="9">
        <v>0.16666666666666669</v>
      </c>
      <c r="H124" s="10">
        <v>6</v>
      </c>
      <c r="I124" s="17">
        <v>0.16666666666666669</v>
      </c>
      <c r="J124" s="29">
        <v>36</v>
      </c>
      <c r="K124" s="30">
        <v>26</v>
      </c>
      <c r="L124" s="31">
        <v>0.7222222222222223</v>
      </c>
      <c r="M124" s="30">
        <f t="shared" si="4"/>
        <v>4</v>
      </c>
      <c r="N124" s="31">
        <f t="shared" si="5"/>
        <v>0.13333333333333333</v>
      </c>
      <c r="O124" s="30">
        <v>10</v>
      </c>
      <c r="P124" s="31">
        <v>0.2777777777777778</v>
      </c>
      <c r="Q124" s="30">
        <v>0</v>
      </c>
      <c r="R124" s="32">
        <v>0</v>
      </c>
      <c r="S124" s="33">
        <v>36</v>
      </c>
      <c r="T124" s="30">
        <v>20</v>
      </c>
      <c r="U124" s="34">
        <v>0.5555555555555556</v>
      </c>
      <c r="V124" s="30">
        <f t="shared" si="6"/>
        <v>6</v>
      </c>
      <c r="W124" s="34">
        <f t="shared" si="7"/>
        <v>0.23076923076923078</v>
      </c>
      <c r="X124" s="30">
        <v>16</v>
      </c>
      <c r="Y124" s="34">
        <v>0.4444444444444444</v>
      </c>
      <c r="Z124" s="30">
        <v>0</v>
      </c>
      <c r="AA124" s="151">
        <v>0</v>
      </c>
    </row>
    <row r="125" spans="1:27" ht="15" customHeight="1">
      <c r="A125" s="389"/>
      <c r="B125" s="262" t="s">
        <v>2</v>
      </c>
      <c r="C125" s="16">
        <v>20</v>
      </c>
      <c r="D125" s="10">
        <v>17</v>
      </c>
      <c r="E125" s="9">
        <v>0.85</v>
      </c>
      <c r="F125" s="10">
        <v>3</v>
      </c>
      <c r="G125" s="9">
        <v>0.15</v>
      </c>
      <c r="H125" s="10">
        <v>3</v>
      </c>
      <c r="I125" s="17">
        <v>0.15</v>
      </c>
      <c r="J125" s="13">
        <v>20</v>
      </c>
      <c r="K125" s="3">
        <v>13</v>
      </c>
      <c r="L125" s="11">
        <v>0.65</v>
      </c>
      <c r="M125" s="3">
        <f t="shared" si="4"/>
        <v>4</v>
      </c>
      <c r="N125" s="11">
        <f t="shared" si="5"/>
        <v>0.23529411764705882</v>
      </c>
      <c r="O125" s="3">
        <v>7</v>
      </c>
      <c r="P125" s="11">
        <v>0.35</v>
      </c>
      <c r="Q125" s="3">
        <v>0</v>
      </c>
      <c r="R125" s="14">
        <v>0</v>
      </c>
      <c r="S125" s="15">
        <v>20</v>
      </c>
      <c r="T125" s="3">
        <v>11</v>
      </c>
      <c r="U125" s="12">
        <v>0.55</v>
      </c>
      <c r="V125" s="3">
        <f t="shared" si="6"/>
        <v>2</v>
      </c>
      <c r="W125" s="12">
        <f t="shared" si="7"/>
        <v>0.15384615384615385</v>
      </c>
      <c r="X125" s="3">
        <v>9</v>
      </c>
      <c r="Y125" s="12">
        <v>0.45</v>
      </c>
      <c r="Z125" s="3">
        <v>0</v>
      </c>
      <c r="AA125" s="146">
        <v>0</v>
      </c>
    </row>
    <row r="126" spans="1:27" ht="15" customHeight="1">
      <c r="A126" s="389"/>
      <c r="B126" s="262" t="s">
        <v>3</v>
      </c>
      <c r="C126" s="16">
        <v>21</v>
      </c>
      <c r="D126" s="10">
        <v>18</v>
      </c>
      <c r="E126" s="9">
        <v>0.8571428571428571</v>
      </c>
      <c r="F126" s="10">
        <v>3</v>
      </c>
      <c r="G126" s="9">
        <v>0.14285714285714288</v>
      </c>
      <c r="H126" s="10">
        <v>3</v>
      </c>
      <c r="I126" s="17">
        <v>0.14285714285714288</v>
      </c>
      <c r="J126" s="13">
        <v>21</v>
      </c>
      <c r="K126" s="3">
        <v>15</v>
      </c>
      <c r="L126" s="11">
        <v>0.7142857142857143</v>
      </c>
      <c r="M126" s="3">
        <f t="shared" si="4"/>
        <v>3</v>
      </c>
      <c r="N126" s="11">
        <f t="shared" si="5"/>
        <v>0.16666666666666666</v>
      </c>
      <c r="O126" s="3">
        <v>6</v>
      </c>
      <c r="P126" s="11">
        <v>0.28571428571428575</v>
      </c>
      <c r="Q126" s="3">
        <v>0</v>
      </c>
      <c r="R126" s="14">
        <v>0</v>
      </c>
      <c r="S126" s="15">
        <v>21</v>
      </c>
      <c r="T126" s="3">
        <v>17</v>
      </c>
      <c r="U126" s="12">
        <v>0.8095238095238095</v>
      </c>
      <c r="V126" s="3">
        <f t="shared" si="6"/>
        <v>-2</v>
      </c>
      <c r="W126" s="12">
        <f t="shared" si="7"/>
        <v>-0.13333333333333333</v>
      </c>
      <c r="X126" s="3">
        <v>4</v>
      </c>
      <c r="Y126" s="12">
        <v>0.19047619047619047</v>
      </c>
      <c r="Z126" s="3">
        <v>0</v>
      </c>
      <c r="AA126" s="146">
        <v>0</v>
      </c>
    </row>
    <row r="127" spans="1:27" ht="15" customHeight="1">
      <c r="A127" s="389"/>
      <c r="B127" s="262" t="s">
        <v>4</v>
      </c>
      <c r="C127" s="16">
        <v>15</v>
      </c>
      <c r="D127" s="10">
        <v>15</v>
      </c>
      <c r="E127" s="9">
        <v>1</v>
      </c>
      <c r="F127" s="10">
        <v>0</v>
      </c>
      <c r="G127" s="9">
        <v>0</v>
      </c>
      <c r="H127" s="10">
        <v>0</v>
      </c>
      <c r="I127" s="17">
        <v>0</v>
      </c>
      <c r="J127" s="13">
        <v>15</v>
      </c>
      <c r="K127" s="3">
        <v>12</v>
      </c>
      <c r="L127" s="11">
        <v>0.8</v>
      </c>
      <c r="M127" s="3">
        <f t="shared" si="4"/>
        <v>3</v>
      </c>
      <c r="N127" s="11">
        <f t="shared" si="5"/>
        <v>0.2</v>
      </c>
      <c r="O127" s="3">
        <v>3</v>
      </c>
      <c r="P127" s="11">
        <v>0.2</v>
      </c>
      <c r="Q127" s="3">
        <v>0</v>
      </c>
      <c r="R127" s="14">
        <v>0</v>
      </c>
      <c r="S127" s="15">
        <v>15</v>
      </c>
      <c r="T127" s="3">
        <v>12</v>
      </c>
      <c r="U127" s="12">
        <v>0.8</v>
      </c>
      <c r="V127" s="3">
        <f t="shared" si="6"/>
        <v>0</v>
      </c>
      <c r="W127" s="12">
        <f t="shared" si="7"/>
        <v>0</v>
      </c>
      <c r="X127" s="3">
        <v>3</v>
      </c>
      <c r="Y127" s="12">
        <v>0.2</v>
      </c>
      <c r="Z127" s="3">
        <v>0</v>
      </c>
      <c r="AA127" s="146">
        <v>0</v>
      </c>
    </row>
    <row r="128" spans="1:27" ht="15" customHeight="1">
      <c r="A128" s="389"/>
      <c r="B128" s="262" t="s">
        <v>5</v>
      </c>
      <c r="C128" s="16">
        <v>19</v>
      </c>
      <c r="D128" s="10">
        <v>15</v>
      </c>
      <c r="E128" s="9">
        <v>0.7894736842105263</v>
      </c>
      <c r="F128" s="10">
        <v>4</v>
      </c>
      <c r="G128" s="9">
        <v>0.2105263157894737</v>
      </c>
      <c r="H128" s="10">
        <v>4</v>
      </c>
      <c r="I128" s="17">
        <v>0.2105263157894737</v>
      </c>
      <c r="J128" s="13">
        <v>19</v>
      </c>
      <c r="K128" s="3">
        <v>12</v>
      </c>
      <c r="L128" s="11">
        <v>0.631578947368421</v>
      </c>
      <c r="M128" s="3">
        <f t="shared" si="4"/>
        <v>3</v>
      </c>
      <c r="N128" s="11">
        <f t="shared" si="5"/>
        <v>0.2</v>
      </c>
      <c r="O128" s="3">
        <v>7</v>
      </c>
      <c r="P128" s="11">
        <v>0.368421052631579</v>
      </c>
      <c r="Q128" s="3">
        <v>0</v>
      </c>
      <c r="R128" s="14">
        <v>0</v>
      </c>
      <c r="S128" s="15">
        <v>19</v>
      </c>
      <c r="T128" s="3">
        <v>12</v>
      </c>
      <c r="U128" s="12">
        <v>0.631578947368421</v>
      </c>
      <c r="V128" s="3">
        <f t="shared" si="6"/>
        <v>0</v>
      </c>
      <c r="W128" s="12">
        <f t="shared" si="7"/>
        <v>0</v>
      </c>
      <c r="X128" s="3">
        <v>7</v>
      </c>
      <c r="Y128" s="12">
        <v>0.368421052631579</v>
      </c>
      <c r="Z128" s="3">
        <v>0</v>
      </c>
      <c r="AA128" s="146">
        <v>0</v>
      </c>
    </row>
    <row r="129" spans="1:27" ht="15" customHeight="1">
      <c r="A129" s="389"/>
      <c r="B129" s="262" t="s">
        <v>6</v>
      </c>
      <c r="C129" s="16">
        <v>20</v>
      </c>
      <c r="D129" s="10">
        <v>20</v>
      </c>
      <c r="E129" s="9">
        <v>1</v>
      </c>
      <c r="F129" s="10">
        <v>0</v>
      </c>
      <c r="G129" s="9">
        <v>0</v>
      </c>
      <c r="H129" s="10">
        <v>0</v>
      </c>
      <c r="I129" s="17">
        <v>0</v>
      </c>
      <c r="J129" s="13">
        <v>20</v>
      </c>
      <c r="K129" s="3">
        <v>18</v>
      </c>
      <c r="L129" s="11">
        <v>0.9</v>
      </c>
      <c r="M129" s="3">
        <f t="shared" si="4"/>
        <v>2</v>
      </c>
      <c r="N129" s="11">
        <f t="shared" si="5"/>
        <v>0.1</v>
      </c>
      <c r="O129" s="3">
        <v>2</v>
      </c>
      <c r="P129" s="11">
        <v>0.1</v>
      </c>
      <c r="Q129" s="3">
        <v>0</v>
      </c>
      <c r="R129" s="14">
        <v>0</v>
      </c>
      <c r="S129" s="15">
        <v>20</v>
      </c>
      <c r="T129" s="3">
        <v>16</v>
      </c>
      <c r="U129" s="12">
        <v>0.8</v>
      </c>
      <c r="V129" s="3">
        <f t="shared" si="6"/>
        <v>2</v>
      </c>
      <c r="W129" s="12">
        <f t="shared" si="7"/>
        <v>0.1111111111111111</v>
      </c>
      <c r="X129" s="3">
        <v>4</v>
      </c>
      <c r="Y129" s="12">
        <v>0.2</v>
      </c>
      <c r="Z129" s="3">
        <v>0</v>
      </c>
      <c r="AA129" s="146">
        <v>0</v>
      </c>
    </row>
    <row r="130" spans="1:27" ht="15" customHeight="1">
      <c r="A130" s="389"/>
      <c r="B130" s="262" t="s">
        <v>7</v>
      </c>
      <c r="C130" s="16">
        <v>18</v>
      </c>
      <c r="D130" s="10">
        <v>15</v>
      </c>
      <c r="E130" s="9">
        <v>0.8333333333333333</v>
      </c>
      <c r="F130" s="10">
        <v>3</v>
      </c>
      <c r="G130" s="9">
        <v>0.16666666666666669</v>
      </c>
      <c r="H130" s="10">
        <v>3</v>
      </c>
      <c r="I130" s="17">
        <v>0.16666666666666669</v>
      </c>
      <c r="J130" s="13">
        <v>18</v>
      </c>
      <c r="K130" s="3">
        <v>15</v>
      </c>
      <c r="L130" s="11">
        <v>0.8333333333333333</v>
      </c>
      <c r="M130" s="3">
        <f t="shared" si="4"/>
        <v>0</v>
      </c>
      <c r="N130" s="11">
        <f t="shared" si="5"/>
        <v>0</v>
      </c>
      <c r="O130" s="3">
        <v>3</v>
      </c>
      <c r="P130" s="11">
        <v>0.16666666666666669</v>
      </c>
      <c r="Q130" s="3">
        <v>0</v>
      </c>
      <c r="R130" s="14">
        <v>0</v>
      </c>
      <c r="S130" s="15">
        <v>18</v>
      </c>
      <c r="T130" s="3">
        <v>14</v>
      </c>
      <c r="U130" s="12">
        <v>0.7777777777777777</v>
      </c>
      <c r="V130" s="3">
        <f t="shared" si="6"/>
        <v>1</v>
      </c>
      <c r="W130" s="12">
        <f t="shared" si="7"/>
        <v>0.06666666666666667</v>
      </c>
      <c r="X130" s="3">
        <v>4</v>
      </c>
      <c r="Y130" s="12">
        <v>0.2222222222222222</v>
      </c>
      <c r="Z130" s="3">
        <v>0</v>
      </c>
      <c r="AA130" s="146">
        <v>0</v>
      </c>
    </row>
    <row r="131" spans="1:27" ht="15" customHeight="1">
      <c r="A131" s="389"/>
      <c r="B131" s="263">
        <v>2007</v>
      </c>
      <c r="C131" s="16">
        <v>11</v>
      </c>
      <c r="D131" s="10">
        <v>11</v>
      </c>
      <c r="E131" s="9">
        <v>1</v>
      </c>
      <c r="F131" s="10">
        <v>0</v>
      </c>
      <c r="G131" s="9">
        <v>0</v>
      </c>
      <c r="H131" s="10">
        <v>0</v>
      </c>
      <c r="I131" s="17">
        <v>0</v>
      </c>
      <c r="J131" s="13">
        <v>11</v>
      </c>
      <c r="K131" s="3">
        <v>9</v>
      </c>
      <c r="L131" s="11">
        <v>0.8181818181818182</v>
      </c>
      <c r="M131" s="3">
        <f t="shared" si="4"/>
        <v>2</v>
      </c>
      <c r="N131" s="11">
        <f t="shared" si="5"/>
        <v>0.18181818181818182</v>
      </c>
      <c r="O131" s="3">
        <v>2</v>
      </c>
      <c r="P131" s="11">
        <v>0.18181818181818182</v>
      </c>
      <c r="Q131" s="3">
        <v>0</v>
      </c>
      <c r="R131" s="14">
        <v>0</v>
      </c>
      <c r="S131" s="15">
        <v>11</v>
      </c>
      <c r="T131" s="3">
        <v>9</v>
      </c>
      <c r="U131" s="12">
        <v>0.8181818181818182</v>
      </c>
      <c r="V131" s="3">
        <f t="shared" si="6"/>
        <v>0</v>
      </c>
      <c r="W131" s="12">
        <f t="shared" si="7"/>
        <v>0</v>
      </c>
      <c r="X131" s="3">
        <v>2</v>
      </c>
      <c r="Y131" s="12">
        <v>0.18181818181818182</v>
      </c>
      <c r="Z131" s="3">
        <v>0</v>
      </c>
      <c r="AA131" s="146">
        <v>0</v>
      </c>
    </row>
    <row r="132" spans="1:27" ht="15" customHeight="1">
      <c r="A132" s="389"/>
      <c r="B132" s="263">
        <v>2008</v>
      </c>
      <c r="C132" s="16">
        <v>6</v>
      </c>
      <c r="D132" s="10">
        <v>5</v>
      </c>
      <c r="E132" s="9">
        <v>0.8333333333333335</v>
      </c>
      <c r="F132" s="10">
        <v>1</v>
      </c>
      <c r="G132" s="9">
        <v>0.16666666666666663</v>
      </c>
      <c r="H132" s="10">
        <v>1</v>
      </c>
      <c r="I132" s="17">
        <v>0.16666666666666663</v>
      </c>
      <c r="J132" s="13">
        <v>6</v>
      </c>
      <c r="K132" s="3">
        <v>5</v>
      </c>
      <c r="L132" s="11">
        <v>0.8333333333333335</v>
      </c>
      <c r="M132" s="3">
        <f t="shared" si="4"/>
        <v>0</v>
      </c>
      <c r="N132" s="11">
        <f t="shared" si="5"/>
        <v>0</v>
      </c>
      <c r="O132" s="3">
        <v>1</v>
      </c>
      <c r="P132" s="11">
        <v>0.16666666666666663</v>
      </c>
      <c r="Q132" s="3">
        <v>0</v>
      </c>
      <c r="R132" s="14">
        <v>0</v>
      </c>
      <c r="S132" s="15">
        <v>6</v>
      </c>
      <c r="T132" s="3">
        <v>5</v>
      </c>
      <c r="U132" s="12">
        <v>0.8333333333333335</v>
      </c>
      <c r="V132" s="3">
        <f t="shared" si="6"/>
        <v>0</v>
      </c>
      <c r="W132" s="12">
        <f t="shared" si="7"/>
        <v>0</v>
      </c>
      <c r="X132" s="3">
        <v>1</v>
      </c>
      <c r="Y132" s="12">
        <v>0.16666666666666663</v>
      </c>
      <c r="Z132" s="3">
        <v>0</v>
      </c>
      <c r="AA132" s="146">
        <v>0</v>
      </c>
    </row>
    <row r="133" spans="1:27" ht="15" customHeight="1">
      <c r="A133" s="389"/>
      <c r="B133" s="263">
        <v>2009</v>
      </c>
      <c r="C133" s="16">
        <v>5</v>
      </c>
      <c r="D133" s="10">
        <v>3</v>
      </c>
      <c r="E133" s="9">
        <v>0.6</v>
      </c>
      <c r="F133" s="10">
        <v>2</v>
      </c>
      <c r="G133" s="9">
        <v>0.4</v>
      </c>
      <c r="H133" s="10">
        <v>2</v>
      </c>
      <c r="I133" s="17">
        <v>0.4</v>
      </c>
      <c r="J133" s="13">
        <v>5</v>
      </c>
      <c r="K133" s="3">
        <v>2</v>
      </c>
      <c r="L133" s="11">
        <v>0.4</v>
      </c>
      <c r="M133" s="3">
        <f t="shared" si="4"/>
        <v>1</v>
      </c>
      <c r="N133" s="11">
        <f t="shared" si="5"/>
        <v>0.3333333333333333</v>
      </c>
      <c r="O133" s="3">
        <v>3</v>
      </c>
      <c r="P133" s="11">
        <v>0.6</v>
      </c>
      <c r="Q133" s="3">
        <v>0</v>
      </c>
      <c r="R133" s="14">
        <v>0</v>
      </c>
      <c r="S133" s="15">
        <v>5</v>
      </c>
      <c r="T133" s="3">
        <v>2</v>
      </c>
      <c r="U133" s="12">
        <v>0.4</v>
      </c>
      <c r="V133" s="3">
        <f t="shared" si="6"/>
        <v>0</v>
      </c>
      <c r="W133" s="12">
        <f t="shared" si="7"/>
        <v>0</v>
      </c>
      <c r="X133" s="3">
        <v>3</v>
      </c>
      <c r="Y133" s="12">
        <v>0.6</v>
      </c>
      <c r="Z133" s="3">
        <v>0</v>
      </c>
      <c r="AA133" s="146">
        <v>0</v>
      </c>
    </row>
    <row r="134" spans="1:27" ht="15" customHeight="1">
      <c r="A134" s="389"/>
      <c r="B134" s="263">
        <v>2010</v>
      </c>
      <c r="C134" s="16">
        <v>7</v>
      </c>
      <c r="D134" s="10">
        <v>7</v>
      </c>
      <c r="E134" s="9">
        <v>1</v>
      </c>
      <c r="F134" s="10">
        <v>0</v>
      </c>
      <c r="G134" s="9">
        <v>0</v>
      </c>
      <c r="H134" s="10">
        <v>0</v>
      </c>
      <c r="I134" s="17">
        <v>0</v>
      </c>
      <c r="J134" s="13">
        <v>7</v>
      </c>
      <c r="K134" s="3">
        <v>7</v>
      </c>
      <c r="L134" s="11">
        <v>1</v>
      </c>
      <c r="M134" s="3">
        <f t="shared" si="4"/>
        <v>0</v>
      </c>
      <c r="N134" s="11">
        <f t="shared" si="5"/>
        <v>0</v>
      </c>
      <c r="O134" s="3">
        <v>0</v>
      </c>
      <c r="P134" s="11">
        <v>0</v>
      </c>
      <c r="Q134" s="3">
        <v>0</v>
      </c>
      <c r="R134" s="14">
        <v>0</v>
      </c>
      <c r="S134" s="15">
        <v>7</v>
      </c>
      <c r="T134" s="3">
        <v>7</v>
      </c>
      <c r="U134" s="12">
        <v>1</v>
      </c>
      <c r="V134" s="3">
        <f t="shared" si="6"/>
        <v>0</v>
      </c>
      <c r="W134" s="12">
        <f t="shared" si="7"/>
        <v>0</v>
      </c>
      <c r="X134" s="3">
        <v>0</v>
      </c>
      <c r="Y134" s="12">
        <v>0</v>
      </c>
      <c r="Z134" s="3">
        <v>0</v>
      </c>
      <c r="AA134" s="146">
        <v>0</v>
      </c>
    </row>
    <row r="135" spans="1:27" ht="15" customHeight="1">
      <c r="A135" s="389"/>
      <c r="B135" s="263">
        <v>2011</v>
      </c>
      <c r="C135" s="16">
        <v>14</v>
      </c>
      <c r="D135" s="10">
        <v>12</v>
      </c>
      <c r="E135" s="9">
        <v>0.8571428571428571</v>
      </c>
      <c r="F135" s="10">
        <v>2</v>
      </c>
      <c r="G135" s="9">
        <v>0.14285714285714285</v>
      </c>
      <c r="H135" s="10">
        <v>2</v>
      </c>
      <c r="I135" s="17">
        <v>0.14285714285714285</v>
      </c>
      <c r="J135" s="13">
        <v>14</v>
      </c>
      <c r="K135" s="3">
        <v>9</v>
      </c>
      <c r="L135" s="11">
        <v>0.6428571428571429</v>
      </c>
      <c r="M135" s="3">
        <f t="shared" si="4"/>
        <v>3</v>
      </c>
      <c r="N135" s="11">
        <f t="shared" si="5"/>
        <v>0.25</v>
      </c>
      <c r="O135" s="3">
        <v>5</v>
      </c>
      <c r="P135" s="11">
        <v>0.35714285714285715</v>
      </c>
      <c r="Q135" s="3">
        <v>0</v>
      </c>
      <c r="R135" s="14">
        <v>0</v>
      </c>
      <c r="S135" s="15">
        <v>14</v>
      </c>
      <c r="T135" s="3">
        <v>10</v>
      </c>
      <c r="U135" s="12">
        <v>0.714</v>
      </c>
      <c r="V135" s="165">
        <f t="shared" si="6"/>
        <v>-1</v>
      </c>
      <c r="W135" s="12">
        <f t="shared" si="7"/>
        <v>-0.1111111111111111</v>
      </c>
      <c r="X135" s="3">
        <v>4</v>
      </c>
      <c r="Y135" s="12">
        <v>0.286</v>
      </c>
      <c r="Z135" s="3">
        <v>0</v>
      </c>
      <c r="AA135" s="146">
        <v>0</v>
      </c>
    </row>
    <row r="136" spans="1:27" ht="15.75" customHeight="1">
      <c r="A136" s="389"/>
      <c r="B136" s="270">
        <v>2012</v>
      </c>
      <c r="C136" s="87">
        <v>12</v>
      </c>
      <c r="D136" s="88">
        <v>10</v>
      </c>
      <c r="E136" s="89">
        <v>0.8333333333333335</v>
      </c>
      <c r="F136" s="88">
        <v>2</v>
      </c>
      <c r="G136" s="89">
        <v>0.16666666666666663</v>
      </c>
      <c r="H136" s="88">
        <v>2</v>
      </c>
      <c r="I136" s="97">
        <v>0.16666666666666663</v>
      </c>
      <c r="J136" s="90">
        <v>12</v>
      </c>
      <c r="K136" s="91">
        <v>11</v>
      </c>
      <c r="L136" s="92">
        <v>0.917</v>
      </c>
      <c r="M136" s="165">
        <f t="shared" si="4"/>
        <v>-1</v>
      </c>
      <c r="N136" s="92">
        <f t="shared" si="5"/>
        <v>-0.1</v>
      </c>
      <c r="O136" s="91">
        <v>1</v>
      </c>
      <c r="P136" s="92">
        <v>0.083</v>
      </c>
      <c r="Q136" s="91">
        <v>0</v>
      </c>
      <c r="R136" s="93">
        <v>0</v>
      </c>
      <c r="S136" s="94">
        <v>12</v>
      </c>
      <c r="T136" s="91"/>
      <c r="U136" s="95"/>
      <c r="V136" s="91"/>
      <c r="W136" s="95"/>
      <c r="X136" s="91"/>
      <c r="Y136" s="95"/>
      <c r="Z136" s="91">
        <v>12</v>
      </c>
      <c r="AA136" s="147">
        <v>1</v>
      </c>
    </row>
    <row r="137" spans="1:27" ht="15" customHeight="1" thickBot="1">
      <c r="A137" s="390"/>
      <c r="B137" s="264">
        <v>2013</v>
      </c>
      <c r="C137" s="133">
        <v>11</v>
      </c>
      <c r="D137" s="35">
        <v>10</v>
      </c>
      <c r="E137" s="36">
        <v>0.909</v>
      </c>
      <c r="F137" s="35"/>
      <c r="G137" s="36"/>
      <c r="H137" s="35"/>
      <c r="I137" s="61"/>
      <c r="J137" s="37"/>
      <c r="K137" s="38"/>
      <c r="L137" s="39"/>
      <c r="M137" s="38"/>
      <c r="N137" s="39"/>
      <c r="O137" s="38"/>
      <c r="P137" s="39"/>
      <c r="Q137" s="38"/>
      <c r="R137" s="40"/>
      <c r="S137" s="41"/>
      <c r="T137" s="38"/>
      <c r="U137" s="42"/>
      <c r="V137" s="38"/>
      <c r="W137" s="42"/>
      <c r="X137" s="38"/>
      <c r="Y137" s="42"/>
      <c r="Z137" s="38"/>
      <c r="AA137" s="145"/>
    </row>
    <row r="138" spans="1:27" ht="15" customHeight="1" thickBot="1" thickTop="1">
      <c r="A138" s="373" t="s">
        <v>77</v>
      </c>
      <c r="B138" s="391"/>
      <c r="C138" s="98"/>
      <c r="D138" s="99"/>
      <c r="E138" s="100">
        <f>AVERAGE(E124:E137)</f>
        <v>0.8711494808449697</v>
      </c>
      <c r="F138" s="99"/>
      <c r="G138" s="100">
        <f>AVERAGE(G124:G136)</f>
        <v>0.13176209755157123</v>
      </c>
      <c r="H138" s="99"/>
      <c r="I138" s="101">
        <f>AVERAGE(I124:I136)</f>
        <v>0.13176209755157123</v>
      </c>
      <c r="J138" s="102"/>
      <c r="K138" s="103"/>
      <c r="L138" s="100">
        <f>AVERAGE(L124:L136)</f>
        <v>0.7586763470447682</v>
      </c>
      <c r="M138" s="99"/>
      <c r="N138" s="100">
        <f>AVERAGE(N124:N136)</f>
        <v>0.13080351021527492</v>
      </c>
      <c r="O138" s="99"/>
      <c r="P138" s="100">
        <f>AVERAGE(P124:P136)</f>
        <v>0.24132365295523195</v>
      </c>
      <c r="Q138" s="99"/>
      <c r="R138" s="104"/>
      <c r="S138" s="105"/>
      <c r="T138" s="99"/>
      <c r="U138" s="100">
        <f>AVERAGE(U124:U135)</f>
        <v>0.7241626034783931</v>
      </c>
      <c r="V138" s="99"/>
      <c r="W138" s="100">
        <f>AVERAGE(W124:W135)</f>
        <v>0.026495726495726495</v>
      </c>
      <c r="X138" s="99"/>
      <c r="Y138" s="100">
        <f>AVERAGE(Y124:Y135)</f>
        <v>0.27583739652160705</v>
      </c>
      <c r="Z138" s="99"/>
      <c r="AA138" s="152"/>
    </row>
    <row r="139" spans="1:27" ht="15" customHeight="1" thickBot="1" thickTop="1">
      <c r="A139" s="375" t="s">
        <v>71</v>
      </c>
      <c r="B139" s="295"/>
      <c r="C139" s="80"/>
      <c r="D139" s="74"/>
      <c r="E139" s="75">
        <f>_xlfn.STDEV.P(E124:E137)</f>
        <v>0.10508342919193803</v>
      </c>
      <c r="F139" s="74"/>
      <c r="G139" s="75">
        <f>_xlfn.STDEV.P(G124:G136)</f>
        <v>0.10850470132180579</v>
      </c>
      <c r="H139" s="74"/>
      <c r="I139" s="76">
        <f>_xlfn.STDEV.P(I124:I136)</f>
        <v>0.10850470132180579</v>
      </c>
      <c r="J139" s="73"/>
      <c r="K139" s="74"/>
      <c r="L139" s="75">
        <f>_xlfn.STDEV.P(L124:L136)</f>
        <v>0.15012770843784706</v>
      </c>
      <c r="M139" s="74"/>
      <c r="N139" s="75">
        <f>_xlfn.STDEV.P(N124:N136)</f>
        <v>0.11934551714224742</v>
      </c>
      <c r="O139" s="74"/>
      <c r="P139" s="75">
        <f>_xlfn.STDEV.P(P124:P136)</f>
        <v>0.15012770843784712</v>
      </c>
      <c r="Q139" s="74"/>
      <c r="R139" s="77"/>
      <c r="S139" s="78"/>
      <c r="T139" s="74"/>
      <c r="U139" s="75">
        <f>_xlfn.STDEV.P(U124:U135)</f>
        <v>0.15573086522026333</v>
      </c>
      <c r="V139" s="74"/>
      <c r="W139" s="75">
        <f>_xlfn.STDEV.P(W124:W135)</f>
        <v>0.09806986238542502</v>
      </c>
      <c r="X139" s="74"/>
      <c r="Y139" s="75">
        <f>_xlfn.STDEV.P(Y124:Y135)</f>
        <v>0.15573086522026403</v>
      </c>
      <c r="Z139" s="74"/>
      <c r="AA139" s="149"/>
    </row>
    <row r="140" spans="1:27" ht="15" customHeight="1" thickBot="1" thickTop="1">
      <c r="A140" s="372" t="s">
        <v>75</v>
      </c>
      <c r="B140" s="297"/>
      <c r="C140" s="60"/>
      <c r="D140" s="44"/>
      <c r="E140" s="85">
        <f>(E137-E124)/($B$18-$B$5)</f>
        <v>0.005820512820512829</v>
      </c>
      <c r="F140" s="44"/>
      <c r="G140" s="81">
        <f>SLOPE(G124:G136,$B$124:$B$136)</f>
        <v>0.010340136054421762</v>
      </c>
      <c r="H140" s="44"/>
      <c r="I140" s="82">
        <f>SLOPE(I124:I136,$B$124:$B$136)</f>
        <v>0.010340136054421762</v>
      </c>
      <c r="J140" s="43"/>
      <c r="K140" s="44"/>
      <c r="L140" s="85">
        <f>(L136-L124)/($B$17-$B$5)</f>
        <v>0.016231481481481475</v>
      </c>
      <c r="M140" s="44"/>
      <c r="N140" s="85">
        <f>(N136-N124)/($B$17-$B$5)</f>
        <v>-0.019444444444444445</v>
      </c>
      <c r="O140" s="44"/>
      <c r="P140" s="85">
        <f>(P136-P124)/($B$17-$B$5)</f>
        <v>-0.016231481481481482</v>
      </c>
      <c r="Q140" s="44"/>
      <c r="R140" s="45"/>
      <c r="S140" s="46"/>
      <c r="T140" s="44"/>
      <c r="U140" s="85">
        <f>(U135-U124)/($B$16-$B$5)</f>
        <v>0.014404040404040398</v>
      </c>
      <c r="V140" s="44"/>
      <c r="W140" s="85">
        <f>(W135-W124)/($B$16-$B$5)</f>
        <v>-0.03108003108003108</v>
      </c>
      <c r="X140" s="44"/>
      <c r="Y140" s="85">
        <f>(Y135-Y124)/($B$16-$B$5)</f>
        <v>-0.014404040404040403</v>
      </c>
      <c r="Z140" s="44"/>
      <c r="AA140" s="154"/>
    </row>
    <row r="141" ht="15.75" thickTop="1">
      <c r="A141" s="7" t="s">
        <v>76</v>
      </c>
    </row>
  </sheetData>
  <sheetProtection/>
  <mergeCells count="49">
    <mergeCell ref="S3:AA3"/>
    <mergeCell ref="T4:U4"/>
    <mergeCell ref="Z4:AA4"/>
    <mergeCell ref="X4:Y4"/>
    <mergeCell ref="Q4:R4"/>
    <mergeCell ref="A38:B38"/>
    <mergeCell ref="A36:B36"/>
    <mergeCell ref="A19:B19"/>
    <mergeCell ref="B3:B4"/>
    <mergeCell ref="H4:I4"/>
    <mergeCell ref="A53:B53"/>
    <mergeCell ref="V4:W4"/>
    <mergeCell ref="A1:AA1"/>
    <mergeCell ref="A2:AA2"/>
    <mergeCell ref="K4:L4"/>
    <mergeCell ref="O4:P4"/>
    <mergeCell ref="F4:G4"/>
    <mergeCell ref="J3:R3"/>
    <mergeCell ref="A20:B20"/>
    <mergeCell ref="A21:B21"/>
    <mergeCell ref="D4:E4"/>
    <mergeCell ref="M4:N4"/>
    <mergeCell ref="C3:I3"/>
    <mergeCell ref="A123:B123"/>
    <mergeCell ref="A138:B138"/>
    <mergeCell ref="A39:A52"/>
    <mergeCell ref="A54:B54"/>
    <mergeCell ref="A55:B55"/>
    <mergeCell ref="A70:B70"/>
    <mergeCell ref="A104:B104"/>
    <mergeCell ref="A22:A35"/>
    <mergeCell ref="A3:A18"/>
    <mergeCell ref="A139:B139"/>
    <mergeCell ref="A72:B72"/>
    <mergeCell ref="A87:B87"/>
    <mergeCell ref="A88:B88"/>
    <mergeCell ref="A89:B89"/>
    <mergeCell ref="A37:B37"/>
    <mergeCell ref="A122:B122"/>
    <mergeCell ref="A124:A137"/>
    <mergeCell ref="A140:B140"/>
    <mergeCell ref="A107:A120"/>
    <mergeCell ref="A90:A103"/>
    <mergeCell ref="A73:A86"/>
    <mergeCell ref="A56:A69"/>
    <mergeCell ref="A105:B105"/>
    <mergeCell ref="A71:B71"/>
    <mergeCell ref="A121:B121"/>
    <mergeCell ref="A106:B106"/>
  </mergeCells>
  <printOptions/>
  <pageMargins left="0.7" right="0.7" top="0.75" bottom="0.75" header="0.3" footer="0.3"/>
  <pageSetup fitToHeight="0" fitToWidth="1" horizontalDpi="600" verticalDpi="600" orientation="landscape" paperSize="17" scale="59" r:id="rId1"/>
  <rowBreaks count="2" manualBreakCount="2">
    <brk id="55" max="26" man="1"/>
    <brk id="106" max="26" man="1"/>
  </rowBreaks>
  <ignoredErrors>
    <ignoredError sqref="B5:B11 B22:B28 B39:B45 B56:B62 B73:B79 B90:B96 B107:B113 B124:B1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141"/>
  <sheetViews>
    <sheetView showGridLines="0" zoomScale="110" zoomScaleNormal="110" zoomScalePageLayoutView="0" workbookViewId="0" topLeftCell="A1">
      <selection activeCell="B2" sqref="B1:B16384"/>
    </sheetView>
  </sheetViews>
  <sheetFormatPr defaultColWidth="9.140625" defaultRowHeight="12.75"/>
  <cols>
    <col min="1" max="1" width="30.7109375" style="5" customWidth="1"/>
    <col min="2" max="2" width="10.7109375" style="284" customWidth="1"/>
    <col min="3" max="3" width="6.7109375" style="4" customWidth="1"/>
    <col min="4" max="9" width="10.7109375" style="4" customWidth="1"/>
    <col min="10" max="10" width="6.7109375" style="4" customWidth="1"/>
    <col min="11" max="18" width="10.7109375" style="4" customWidth="1"/>
    <col min="19" max="19" width="6.7109375" style="4" customWidth="1"/>
    <col min="20" max="27" width="10.7109375" style="4" customWidth="1"/>
    <col min="28" max="16384" width="9.140625" style="4" customWidth="1"/>
  </cols>
  <sheetData>
    <row r="1" spans="1:27" ht="60" customHeight="1">
      <c r="A1" s="394" t="s">
        <v>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</row>
    <row r="2" spans="1:31" ht="19.5" customHeight="1" thickBot="1">
      <c r="A2" s="67"/>
      <c r="B2" s="28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68"/>
      <c r="AD2" s="68"/>
      <c r="AE2" s="68"/>
    </row>
    <row r="3" spans="1:27" s="5" customFormat="1" ht="39.75" customHeight="1" thickTop="1">
      <c r="A3" s="346" t="s">
        <v>0</v>
      </c>
      <c r="B3" s="370" t="s">
        <v>73</v>
      </c>
      <c r="C3" s="384" t="s">
        <v>61</v>
      </c>
      <c r="D3" s="385"/>
      <c r="E3" s="385"/>
      <c r="F3" s="385"/>
      <c r="G3" s="385"/>
      <c r="H3" s="385"/>
      <c r="I3" s="386"/>
      <c r="J3" s="377" t="s">
        <v>62</v>
      </c>
      <c r="K3" s="378"/>
      <c r="L3" s="378"/>
      <c r="M3" s="378"/>
      <c r="N3" s="378"/>
      <c r="O3" s="378"/>
      <c r="P3" s="378"/>
      <c r="Q3" s="378"/>
      <c r="R3" s="379"/>
      <c r="S3" s="380" t="s">
        <v>63</v>
      </c>
      <c r="T3" s="381"/>
      <c r="U3" s="381"/>
      <c r="V3" s="381"/>
      <c r="W3" s="381"/>
      <c r="X3" s="381"/>
      <c r="Y3" s="381"/>
      <c r="Z3" s="381"/>
      <c r="AA3" s="382"/>
    </row>
    <row r="4" spans="1:27" s="5" customFormat="1" ht="30" customHeight="1">
      <c r="A4" s="336"/>
      <c r="B4" s="371"/>
      <c r="C4" s="59" t="s">
        <v>0</v>
      </c>
      <c r="D4" s="313" t="s">
        <v>64</v>
      </c>
      <c r="E4" s="314"/>
      <c r="F4" s="305" t="s">
        <v>70</v>
      </c>
      <c r="G4" s="309"/>
      <c r="H4" s="313" t="s">
        <v>69</v>
      </c>
      <c r="I4" s="315"/>
      <c r="J4" s="47" t="s">
        <v>0</v>
      </c>
      <c r="K4" s="310" t="s">
        <v>64</v>
      </c>
      <c r="L4" s="311"/>
      <c r="M4" s="305" t="s">
        <v>70</v>
      </c>
      <c r="N4" s="309"/>
      <c r="O4" s="310" t="s">
        <v>69</v>
      </c>
      <c r="P4" s="311"/>
      <c r="Q4" s="305" t="s">
        <v>66</v>
      </c>
      <c r="R4" s="312"/>
      <c r="S4" s="47" t="s">
        <v>0</v>
      </c>
      <c r="T4" s="307" t="s">
        <v>64</v>
      </c>
      <c r="U4" s="308"/>
      <c r="V4" s="305" t="s">
        <v>70</v>
      </c>
      <c r="W4" s="309"/>
      <c r="X4" s="307" t="s">
        <v>69</v>
      </c>
      <c r="Y4" s="308"/>
      <c r="Z4" s="305" t="s">
        <v>66</v>
      </c>
      <c r="AA4" s="383"/>
    </row>
    <row r="5" spans="1:27" ht="15" customHeight="1">
      <c r="A5" s="336"/>
      <c r="B5" s="280" t="s">
        <v>1</v>
      </c>
      <c r="C5" s="16">
        <v>751</v>
      </c>
      <c r="D5" s="10">
        <v>668</v>
      </c>
      <c r="E5" s="9">
        <v>0.8894806924101197</v>
      </c>
      <c r="F5" s="10">
        <v>83</v>
      </c>
      <c r="G5" s="9">
        <v>0.11051930758988016</v>
      </c>
      <c r="H5" s="10">
        <v>83</v>
      </c>
      <c r="I5" s="17">
        <v>0.11051930758988016</v>
      </c>
      <c r="J5" s="13">
        <v>751</v>
      </c>
      <c r="K5" s="10">
        <v>632</v>
      </c>
      <c r="L5" s="11">
        <v>0.8415446071904128</v>
      </c>
      <c r="M5" s="10">
        <f>D5-K5</f>
        <v>36</v>
      </c>
      <c r="N5" s="11">
        <f>M5/D5</f>
        <v>0.05389221556886228</v>
      </c>
      <c r="O5" s="10">
        <v>119</v>
      </c>
      <c r="P5" s="11">
        <v>0.1584553928095872</v>
      </c>
      <c r="Q5" s="10">
        <v>0</v>
      </c>
      <c r="R5" s="14">
        <v>0</v>
      </c>
      <c r="S5" s="15">
        <v>751</v>
      </c>
      <c r="T5" s="10">
        <v>591</v>
      </c>
      <c r="U5" s="12">
        <v>0.7869507323568575</v>
      </c>
      <c r="V5" s="10">
        <f>K5-T5</f>
        <v>41</v>
      </c>
      <c r="W5" s="12">
        <f>V5/K5</f>
        <v>0.06487341772151899</v>
      </c>
      <c r="X5" s="10">
        <v>160</v>
      </c>
      <c r="Y5" s="12">
        <v>0.2130492676431425</v>
      </c>
      <c r="Z5" s="10">
        <v>0</v>
      </c>
      <c r="AA5" s="146">
        <v>0</v>
      </c>
    </row>
    <row r="6" spans="1:27" ht="15" customHeight="1">
      <c r="A6" s="336"/>
      <c r="B6" s="276" t="s">
        <v>2</v>
      </c>
      <c r="C6" s="16">
        <v>814</v>
      </c>
      <c r="D6" s="10">
        <v>732</v>
      </c>
      <c r="E6" s="9">
        <v>0.8992628992628993</v>
      </c>
      <c r="F6" s="10">
        <v>82</v>
      </c>
      <c r="G6" s="9">
        <v>0.10073710073710072</v>
      </c>
      <c r="H6" s="10">
        <v>82</v>
      </c>
      <c r="I6" s="17">
        <v>0.10073710073710072</v>
      </c>
      <c r="J6" s="13">
        <v>814</v>
      </c>
      <c r="K6" s="10">
        <v>676</v>
      </c>
      <c r="L6" s="11">
        <v>0.8304668304668305</v>
      </c>
      <c r="M6" s="10">
        <f aca="true" t="shared" si="0" ref="M6:M84">D6-K6</f>
        <v>56</v>
      </c>
      <c r="N6" s="11">
        <f aca="true" t="shared" si="1" ref="N6:N84">M6/D6</f>
        <v>0.07650273224043716</v>
      </c>
      <c r="O6" s="10">
        <v>138</v>
      </c>
      <c r="P6" s="11">
        <v>0.16953316953316955</v>
      </c>
      <c r="Q6" s="10">
        <v>0</v>
      </c>
      <c r="R6" s="14">
        <v>0</v>
      </c>
      <c r="S6" s="15">
        <v>814</v>
      </c>
      <c r="T6" s="10">
        <v>631</v>
      </c>
      <c r="U6" s="12">
        <v>0.7751842751842751</v>
      </c>
      <c r="V6" s="10">
        <f aca="true" t="shared" si="2" ref="V6:V84">K6-T6</f>
        <v>45</v>
      </c>
      <c r="W6" s="12">
        <f aca="true" t="shared" si="3" ref="W6:W84">V6/K6</f>
        <v>0.06656804733727811</v>
      </c>
      <c r="X6" s="10">
        <v>183</v>
      </c>
      <c r="Y6" s="12">
        <v>0.22481572481572482</v>
      </c>
      <c r="Z6" s="10">
        <v>0</v>
      </c>
      <c r="AA6" s="146">
        <v>0</v>
      </c>
    </row>
    <row r="7" spans="1:27" ht="15" customHeight="1">
      <c r="A7" s="336"/>
      <c r="B7" s="276" t="s">
        <v>3</v>
      </c>
      <c r="C7" s="16">
        <v>791</v>
      </c>
      <c r="D7" s="10">
        <v>739</v>
      </c>
      <c r="E7" s="9">
        <v>0.9342604298356512</v>
      </c>
      <c r="F7" s="10">
        <v>52</v>
      </c>
      <c r="G7" s="9">
        <v>0.06573957016434892</v>
      </c>
      <c r="H7" s="10">
        <v>52</v>
      </c>
      <c r="I7" s="17">
        <v>0.06573957016434892</v>
      </c>
      <c r="J7" s="13">
        <v>791</v>
      </c>
      <c r="K7" s="10">
        <v>682</v>
      </c>
      <c r="L7" s="11">
        <v>0.8621997471554994</v>
      </c>
      <c r="M7" s="10">
        <f t="shared" si="0"/>
        <v>57</v>
      </c>
      <c r="N7" s="11">
        <f t="shared" si="1"/>
        <v>0.07713125845737483</v>
      </c>
      <c r="O7" s="10">
        <v>109</v>
      </c>
      <c r="P7" s="11">
        <v>0.13780025284450065</v>
      </c>
      <c r="Q7" s="10">
        <v>0</v>
      </c>
      <c r="R7" s="14">
        <v>0</v>
      </c>
      <c r="S7" s="15">
        <v>791</v>
      </c>
      <c r="T7" s="10">
        <v>637</v>
      </c>
      <c r="U7" s="12">
        <v>0.8053097345132744</v>
      </c>
      <c r="V7" s="10">
        <f t="shared" si="2"/>
        <v>45</v>
      </c>
      <c r="W7" s="12">
        <f t="shared" si="3"/>
        <v>0.06598240469208211</v>
      </c>
      <c r="X7" s="10">
        <v>154</v>
      </c>
      <c r="Y7" s="12">
        <v>0.19469026548672566</v>
      </c>
      <c r="Z7" s="10">
        <v>0</v>
      </c>
      <c r="AA7" s="146">
        <v>0</v>
      </c>
    </row>
    <row r="8" spans="1:27" ht="15" customHeight="1">
      <c r="A8" s="336"/>
      <c r="B8" s="276" t="s">
        <v>4</v>
      </c>
      <c r="C8" s="16">
        <v>808</v>
      </c>
      <c r="D8" s="10">
        <v>732</v>
      </c>
      <c r="E8" s="9">
        <v>0.905940594059406</v>
      </c>
      <c r="F8" s="10">
        <v>76</v>
      </c>
      <c r="G8" s="9">
        <v>0.09405940594059406</v>
      </c>
      <c r="H8" s="10">
        <v>76</v>
      </c>
      <c r="I8" s="17">
        <v>0.09405940594059406</v>
      </c>
      <c r="J8" s="13">
        <v>808</v>
      </c>
      <c r="K8" s="10">
        <v>699</v>
      </c>
      <c r="L8" s="11">
        <v>0.8650990099009901</v>
      </c>
      <c r="M8" s="10">
        <f t="shared" si="0"/>
        <v>33</v>
      </c>
      <c r="N8" s="11">
        <f t="shared" si="1"/>
        <v>0.045081967213114756</v>
      </c>
      <c r="O8" s="10">
        <v>109</v>
      </c>
      <c r="P8" s="11">
        <v>0.1349009900990099</v>
      </c>
      <c r="Q8" s="10">
        <v>0</v>
      </c>
      <c r="R8" s="14">
        <v>0</v>
      </c>
      <c r="S8" s="15">
        <v>808</v>
      </c>
      <c r="T8" s="10">
        <v>657</v>
      </c>
      <c r="U8" s="12">
        <v>0.8131188118811882</v>
      </c>
      <c r="V8" s="10">
        <f t="shared" si="2"/>
        <v>42</v>
      </c>
      <c r="W8" s="12">
        <f t="shared" si="3"/>
        <v>0.060085836909871244</v>
      </c>
      <c r="X8" s="10">
        <v>151</v>
      </c>
      <c r="Y8" s="12">
        <v>0.18688118811881188</v>
      </c>
      <c r="Z8" s="10">
        <v>0</v>
      </c>
      <c r="AA8" s="146">
        <v>0</v>
      </c>
    </row>
    <row r="9" spans="1:27" ht="15" customHeight="1">
      <c r="A9" s="336"/>
      <c r="B9" s="276" t="s">
        <v>5</v>
      </c>
      <c r="C9" s="16">
        <v>731</v>
      </c>
      <c r="D9" s="10">
        <v>654</v>
      </c>
      <c r="E9" s="9">
        <v>0.8946648426812586</v>
      </c>
      <c r="F9" s="10">
        <v>77</v>
      </c>
      <c r="G9" s="9">
        <v>0.10533515731874145</v>
      </c>
      <c r="H9" s="10">
        <v>77</v>
      </c>
      <c r="I9" s="17">
        <v>0.10533515731874145</v>
      </c>
      <c r="J9" s="13">
        <v>731</v>
      </c>
      <c r="K9" s="10">
        <v>604</v>
      </c>
      <c r="L9" s="11">
        <v>0.8262653898768809</v>
      </c>
      <c r="M9" s="10">
        <f t="shared" si="0"/>
        <v>50</v>
      </c>
      <c r="N9" s="11">
        <f t="shared" si="1"/>
        <v>0.0764525993883792</v>
      </c>
      <c r="O9" s="10">
        <v>127</v>
      </c>
      <c r="P9" s="11">
        <v>0.173734610123119</v>
      </c>
      <c r="Q9" s="10">
        <v>0</v>
      </c>
      <c r="R9" s="14">
        <v>0</v>
      </c>
      <c r="S9" s="15">
        <v>731</v>
      </c>
      <c r="T9" s="10">
        <v>572</v>
      </c>
      <c r="U9" s="12">
        <v>0.7824897400820794</v>
      </c>
      <c r="V9" s="10">
        <f t="shared" si="2"/>
        <v>32</v>
      </c>
      <c r="W9" s="12">
        <f t="shared" si="3"/>
        <v>0.052980132450331126</v>
      </c>
      <c r="X9" s="10">
        <v>159</v>
      </c>
      <c r="Y9" s="12">
        <v>0.21751025991792067</v>
      </c>
      <c r="Z9" s="10">
        <v>0</v>
      </c>
      <c r="AA9" s="146">
        <v>0</v>
      </c>
    </row>
    <row r="10" spans="1:27" ht="15" customHeight="1">
      <c r="A10" s="336"/>
      <c r="B10" s="276" t="s">
        <v>6</v>
      </c>
      <c r="C10" s="16">
        <v>770</v>
      </c>
      <c r="D10" s="10">
        <v>701</v>
      </c>
      <c r="E10" s="9">
        <v>0.9103896103896103</v>
      </c>
      <c r="F10" s="10">
        <v>69</v>
      </c>
      <c r="G10" s="9">
        <v>0.08961038961038961</v>
      </c>
      <c r="H10" s="10">
        <v>69</v>
      </c>
      <c r="I10" s="17">
        <v>0.08961038961038961</v>
      </c>
      <c r="J10" s="13">
        <v>770</v>
      </c>
      <c r="K10" s="10">
        <v>665</v>
      </c>
      <c r="L10" s="11">
        <v>0.8636363636363636</v>
      </c>
      <c r="M10" s="10">
        <f t="shared" si="0"/>
        <v>36</v>
      </c>
      <c r="N10" s="11">
        <f t="shared" si="1"/>
        <v>0.05135520684736091</v>
      </c>
      <c r="O10" s="10">
        <v>105</v>
      </c>
      <c r="P10" s="11">
        <v>0.13636363636363635</v>
      </c>
      <c r="Q10" s="10">
        <v>0</v>
      </c>
      <c r="R10" s="14">
        <v>0</v>
      </c>
      <c r="S10" s="15">
        <v>770</v>
      </c>
      <c r="T10" s="10">
        <v>618</v>
      </c>
      <c r="U10" s="12">
        <v>0.8025974025974025</v>
      </c>
      <c r="V10" s="10">
        <f t="shared" si="2"/>
        <v>47</v>
      </c>
      <c r="W10" s="12">
        <f t="shared" si="3"/>
        <v>0.07067669172932331</v>
      </c>
      <c r="X10" s="10">
        <v>152</v>
      </c>
      <c r="Y10" s="12">
        <v>0.1974025974025974</v>
      </c>
      <c r="Z10" s="10">
        <v>0</v>
      </c>
      <c r="AA10" s="146">
        <v>0</v>
      </c>
    </row>
    <row r="11" spans="1:27" ht="15" customHeight="1">
      <c r="A11" s="336"/>
      <c r="B11" s="276" t="s">
        <v>7</v>
      </c>
      <c r="C11" s="16">
        <v>723</v>
      </c>
      <c r="D11" s="10">
        <v>670</v>
      </c>
      <c r="E11" s="9">
        <v>0.9266943291839557</v>
      </c>
      <c r="F11" s="10">
        <v>53</v>
      </c>
      <c r="G11" s="9">
        <v>0.07330567081604426</v>
      </c>
      <c r="H11" s="10">
        <v>53</v>
      </c>
      <c r="I11" s="17">
        <v>0.07330567081604426</v>
      </c>
      <c r="J11" s="13">
        <v>723</v>
      </c>
      <c r="K11" s="10">
        <v>607</v>
      </c>
      <c r="L11" s="11">
        <v>0.8395573997233748</v>
      </c>
      <c r="M11" s="10">
        <f t="shared" si="0"/>
        <v>63</v>
      </c>
      <c r="N11" s="11">
        <f t="shared" si="1"/>
        <v>0.09402985074626866</v>
      </c>
      <c r="O11" s="10">
        <v>116</v>
      </c>
      <c r="P11" s="11">
        <v>0.16044260027662516</v>
      </c>
      <c r="Q11" s="10">
        <v>0</v>
      </c>
      <c r="R11" s="14">
        <v>0</v>
      </c>
      <c r="S11" s="15">
        <v>723</v>
      </c>
      <c r="T11" s="10">
        <v>573</v>
      </c>
      <c r="U11" s="12">
        <v>0.7925311203319503</v>
      </c>
      <c r="V11" s="10">
        <f t="shared" si="2"/>
        <v>34</v>
      </c>
      <c r="W11" s="12">
        <f t="shared" si="3"/>
        <v>0.05601317957166392</v>
      </c>
      <c r="X11" s="10">
        <v>150</v>
      </c>
      <c r="Y11" s="12">
        <v>0.2074688796680498</v>
      </c>
      <c r="Z11" s="10">
        <v>0</v>
      </c>
      <c r="AA11" s="146">
        <v>0</v>
      </c>
    </row>
    <row r="12" spans="1:27" ht="15" customHeight="1">
      <c r="A12" s="336"/>
      <c r="B12" s="277">
        <v>2007</v>
      </c>
      <c r="C12" s="16">
        <v>781</v>
      </c>
      <c r="D12" s="10">
        <v>726</v>
      </c>
      <c r="E12" s="9">
        <v>0.9295774647887324</v>
      </c>
      <c r="F12" s="10">
        <v>55</v>
      </c>
      <c r="G12" s="9">
        <v>0.07042253521126761</v>
      </c>
      <c r="H12" s="10">
        <v>55</v>
      </c>
      <c r="I12" s="17">
        <v>0.07042253521126761</v>
      </c>
      <c r="J12" s="13">
        <v>781</v>
      </c>
      <c r="K12" s="10">
        <v>669</v>
      </c>
      <c r="L12" s="11">
        <v>0.8565941101152369</v>
      </c>
      <c r="M12" s="10">
        <f t="shared" si="0"/>
        <v>57</v>
      </c>
      <c r="N12" s="11">
        <f t="shared" si="1"/>
        <v>0.07851239669421488</v>
      </c>
      <c r="O12" s="10">
        <v>112</v>
      </c>
      <c r="P12" s="11">
        <v>0.14340588988476313</v>
      </c>
      <c r="Q12" s="10">
        <v>0</v>
      </c>
      <c r="R12" s="14">
        <v>0</v>
      </c>
      <c r="S12" s="15">
        <v>781</v>
      </c>
      <c r="T12" s="10">
        <v>614</v>
      </c>
      <c r="U12" s="12">
        <v>0.7861715749039692</v>
      </c>
      <c r="V12" s="10">
        <f t="shared" si="2"/>
        <v>55</v>
      </c>
      <c r="W12" s="12">
        <f t="shared" si="3"/>
        <v>0.08221225710014948</v>
      </c>
      <c r="X12" s="10">
        <v>167</v>
      </c>
      <c r="Y12" s="12">
        <v>0.21382842509603073</v>
      </c>
      <c r="Z12" s="10">
        <v>0</v>
      </c>
      <c r="AA12" s="146">
        <v>0</v>
      </c>
    </row>
    <row r="13" spans="1:27" ht="15" customHeight="1">
      <c r="A13" s="336"/>
      <c r="B13" s="277">
        <v>2008</v>
      </c>
      <c r="C13" s="16">
        <v>794</v>
      </c>
      <c r="D13" s="10">
        <v>727</v>
      </c>
      <c r="E13" s="9">
        <v>0.915617128463476</v>
      </c>
      <c r="F13" s="10">
        <v>67</v>
      </c>
      <c r="G13" s="9">
        <v>0.08438287153652393</v>
      </c>
      <c r="H13" s="10">
        <v>67</v>
      </c>
      <c r="I13" s="17">
        <v>0.08438287153652393</v>
      </c>
      <c r="J13" s="13">
        <v>794</v>
      </c>
      <c r="K13" s="10">
        <v>664</v>
      </c>
      <c r="L13" s="11">
        <v>0.836272040302267</v>
      </c>
      <c r="M13" s="10">
        <f t="shared" si="0"/>
        <v>63</v>
      </c>
      <c r="N13" s="11">
        <f t="shared" si="1"/>
        <v>0.08665749656121045</v>
      </c>
      <c r="O13" s="10">
        <v>130</v>
      </c>
      <c r="P13" s="11">
        <v>0.163727959697733</v>
      </c>
      <c r="Q13" s="10">
        <v>0</v>
      </c>
      <c r="R13" s="14">
        <v>0</v>
      </c>
      <c r="S13" s="15">
        <v>794</v>
      </c>
      <c r="T13" s="10">
        <v>586</v>
      </c>
      <c r="U13" s="12">
        <v>0.7380352644836272</v>
      </c>
      <c r="V13" s="10">
        <f t="shared" si="2"/>
        <v>78</v>
      </c>
      <c r="W13" s="12">
        <f t="shared" si="3"/>
        <v>0.11746987951807229</v>
      </c>
      <c r="X13" s="10">
        <v>208</v>
      </c>
      <c r="Y13" s="12">
        <v>0.2619647355163728</v>
      </c>
      <c r="Z13" s="10">
        <v>0</v>
      </c>
      <c r="AA13" s="146">
        <v>0</v>
      </c>
    </row>
    <row r="14" spans="1:27" ht="15" customHeight="1">
      <c r="A14" s="336"/>
      <c r="B14" s="277">
        <v>2009</v>
      </c>
      <c r="C14" s="16">
        <v>741</v>
      </c>
      <c r="D14" s="10">
        <v>672</v>
      </c>
      <c r="E14" s="9">
        <v>0.9068825910931174</v>
      </c>
      <c r="F14" s="10">
        <v>69</v>
      </c>
      <c r="G14" s="9">
        <v>0.0931174089068826</v>
      </c>
      <c r="H14" s="10">
        <v>69</v>
      </c>
      <c r="I14" s="17">
        <v>0.0931174089068826</v>
      </c>
      <c r="J14" s="13">
        <v>741</v>
      </c>
      <c r="K14" s="10">
        <v>604</v>
      </c>
      <c r="L14" s="11">
        <v>0.815114709851552</v>
      </c>
      <c r="M14" s="10">
        <f t="shared" si="0"/>
        <v>68</v>
      </c>
      <c r="N14" s="11">
        <f t="shared" si="1"/>
        <v>0.10119047619047619</v>
      </c>
      <c r="O14" s="10">
        <v>137</v>
      </c>
      <c r="P14" s="11">
        <v>0.18488529014844804</v>
      </c>
      <c r="Q14" s="10">
        <v>0</v>
      </c>
      <c r="R14" s="14">
        <v>0</v>
      </c>
      <c r="S14" s="15">
        <v>741</v>
      </c>
      <c r="T14" s="10">
        <v>551</v>
      </c>
      <c r="U14" s="12">
        <v>0.7435897435897436</v>
      </c>
      <c r="V14" s="10">
        <f t="shared" si="2"/>
        <v>53</v>
      </c>
      <c r="W14" s="12">
        <f t="shared" si="3"/>
        <v>0.08774834437086093</v>
      </c>
      <c r="X14" s="10">
        <v>190</v>
      </c>
      <c r="Y14" s="12">
        <v>0.2564102564102564</v>
      </c>
      <c r="Z14" s="10">
        <v>0</v>
      </c>
      <c r="AA14" s="146">
        <v>0</v>
      </c>
    </row>
    <row r="15" spans="1:27" ht="15" customHeight="1">
      <c r="A15" s="336"/>
      <c r="B15" s="277">
        <v>2010</v>
      </c>
      <c r="C15" s="16">
        <v>596</v>
      </c>
      <c r="D15" s="10">
        <v>542</v>
      </c>
      <c r="E15" s="9">
        <v>0.9093959731543623</v>
      </c>
      <c r="F15" s="10">
        <v>54</v>
      </c>
      <c r="G15" s="9">
        <v>0.09060402684563758</v>
      </c>
      <c r="H15" s="10">
        <v>54</v>
      </c>
      <c r="I15" s="17">
        <v>0.09060402684563758</v>
      </c>
      <c r="J15" s="13">
        <v>596</v>
      </c>
      <c r="K15" s="10">
        <v>494</v>
      </c>
      <c r="L15" s="11">
        <v>0.8288590604026845</v>
      </c>
      <c r="M15" s="10">
        <f t="shared" si="0"/>
        <v>48</v>
      </c>
      <c r="N15" s="11">
        <f t="shared" si="1"/>
        <v>0.08856088560885608</v>
      </c>
      <c r="O15" s="10">
        <v>102</v>
      </c>
      <c r="P15" s="11">
        <v>0.17114093959731544</v>
      </c>
      <c r="Q15" s="10">
        <v>0</v>
      </c>
      <c r="R15" s="14">
        <v>0</v>
      </c>
      <c r="S15" s="15">
        <v>596</v>
      </c>
      <c r="T15" s="10">
        <v>453</v>
      </c>
      <c r="U15" s="12">
        <v>0.7600671140939598</v>
      </c>
      <c r="V15" s="10">
        <f t="shared" si="2"/>
        <v>41</v>
      </c>
      <c r="W15" s="12">
        <f t="shared" si="3"/>
        <v>0.08299595141700405</v>
      </c>
      <c r="X15" s="10">
        <v>143</v>
      </c>
      <c r="Y15" s="12">
        <v>0.23993288590604023</v>
      </c>
      <c r="Z15" s="10">
        <v>0</v>
      </c>
      <c r="AA15" s="146">
        <v>0</v>
      </c>
    </row>
    <row r="16" spans="1:27" ht="15" customHeight="1">
      <c r="A16" s="336"/>
      <c r="B16" s="277">
        <v>2011</v>
      </c>
      <c r="C16" s="16">
        <v>552</v>
      </c>
      <c r="D16" s="10">
        <v>497</v>
      </c>
      <c r="E16" s="9">
        <v>0.9003623188405797</v>
      </c>
      <c r="F16" s="10">
        <v>55</v>
      </c>
      <c r="G16" s="9">
        <v>0.09963768115942029</v>
      </c>
      <c r="H16" s="10">
        <v>55</v>
      </c>
      <c r="I16" s="17">
        <v>0.09963768115942029</v>
      </c>
      <c r="J16" s="13">
        <v>552</v>
      </c>
      <c r="K16" s="10">
        <v>457</v>
      </c>
      <c r="L16" s="11">
        <v>0.8278985507246377</v>
      </c>
      <c r="M16" s="10">
        <f t="shared" si="0"/>
        <v>40</v>
      </c>
      <c r="N16" s="11">
        <f t="shared" si="1"/>
        <v>0.08048289738430583</v>
      </c>
      <c r="O16" s="10">
        <v>95</v>
      </c>
      <c r="P16" s="11">
        <v>0.1721014492753623</v>
      </c>
      <c r="Q16" s="10">
        <v>0</v>
      </c>
      <c r="R16" s="14">
        <v>0</v>
      </c>
      <c r="S16" s="15">
        <v>552</v>
      </c>
      <c r="T16" s="10">
        <v>427</v>
      </c>
      <c r="U16" s="12">
        <v>0.774</v>
      </c>
      <c r="V16" s="10">
        <f t="shared" si="2"/>
        <v>30</v>
      </c>
      <c r="W16" s="12">
        <f t="shared" si="3"/>
        <v>0.06564551422319474</v>
      </c>
      <c r="X16" s="10">
        <v>125</v>
      </c>
      <c r="Y16" s="12">
        <v>0.226</v>
      </c>
      <c r="Z16" s="10">
        <v>0</v>
      </c>
      <c r="AA16" s="146">
        <v>0</v>
      </c>
    </row>
    <row r="17" spans="1:27" ht="15" customHeight="1">
      <c r="A17" s="336"/>
      <c r="B17" s="278">
        <v>2012</v>
      </c>
      <c r="C17" s="16">
        <v>600</v>
      </c>
      <c r="D17" s="10">
        <v>557</v>
      </c>
      <c r="E17" s="9">
        <v>0.9283333333333332</v>
      </c>
      <c r="F17" s="10">
        <v>43</v>
      </c>
      <c r="G17" s="9">
        <v>0.07166666666666667</v>
      </c>
      <c r="H17" s="10">
        <v>43</v>
      </c>
      <c r="I17" s="17">
        <v>0.07166666666666667</v>
      </c>
      <c r="J17" s="13">
        <v>600</v>
      </c>
      <c r="K17" s="10">
        <v>511</v>
      </c>
      <c r="L17" s="11">
        <v>0.852</v>
      </c>
      <c r="M17" s="10">
        <f t="shared" si="0"/>
        <v>46</v>
      </c>
      <c r="N17" s="11">
        <f t="shared" si="1"/>
        <v>0.08258527827648116</v>
      </c>
      <c r="O17" s="10">
        <v>89</v>
      </c>
      <c r="P17" s="11">
        <v>0.148</v>
      </c>
      <c r="Q17" s="10">
        <v>0</v>
      </c>
      <c r="R17" s="14">
        <v>0</v>
      </c>
      <c r="S17" s="15">
        <v>600</v>
      </c>
      <c r="T17" s="10"/>
      <c r="U17" s="12"/>
      <c r="V17" s="10"/>
      <c r="W17" s="12"/>
      <c r="X17" s="10"/>
      <c r="Y17" s="12"/>
      <c r="Z17" s="10">
        <v>600</v>
      </c>
      <c r="AA17" s="146">
        <v>1</v>
      </c>
    </row>
    <row r="18" spans="1:27" ht="15" customHeight="1" thickBot="1">
      <c r="A18" s="336"/>
      <c r="B18" s="279">
        <v>2013</v>
      </c>
      <c r="C18" s="126">
        <v>607</v>
      </c>
      <c r="D18" s="88">
        <v>562</v>
      </c>
      <c r="E18" s="89">
        <v>0.926</v>
      </c>
      <c r="F18" s="88"/>
      <c r="G18" s="89"/>
      <c r="H18" s="88"/>
      <c r="I18" s="97"/>
      <c r="J18" s="90"/>
      <c r="K18" s="88"/>
      <c r="L18" s="92"/>
      <c r="M18" s="88"/>
      <c r="N18" s="92"/>
      <c r="O18" s="88"/>
      <c r="P18" s="92"/>
      <c r="Q18" s="88"/>
      <c r="R18" s="93"/>
      <c r="S18" s="94"/>
      <c r="T18" s="88"/>
      <c r="U18" s="95"/>
      <c r="V18" s="88"/>
      <c r="W18" s="95"/>
      <c r="X18" s="88"/>
      <c r="Y18" s="95"/>
      <c r="Z18" s="88"/>
      <c r="AA18" s="147"/>
    </row>
    <row r="19" spans="1:27" ht="15" customHeight="1" thickBot="1" thickTop="1">
      <c r="A19" s="373" t="s">
        <v>77</v>
      </c>
      <c r="B19" s="374"/>
      <c r="C19" s="134"/>
      <c r="D19" s="135"/>
      <c r="E19" s="136">
        <f>AVERAGE(E5:E18)</f>
        <v>0.9126330148211786</v>
      </c>
      <c r="F19" s="135"/>
      <c r="G19" s="136">
        <f>AVERAGE(G5:G17)</f>
        <v>0.08839521480796139</v>
      </c>
      <c r="H19" s="135"/>
      <c r="I19" s="137">
        <f>AVERAGE(I5:I17)</f>
        <v>0.08839521480796139</v>
      </c>
      <c r="J19" s="138"/>
      <c r="K19" s="139"/>
      <c r="L19" s="136">
        <f>AVERAGE(L5:L17)</f>
        <v>0.8419621399497484</v>
      </c>
      <c r="M19" s="135"/>
      <c r="N19" s="136">
        <f>AVERAGE(N5:N17)</f>
        <v>0.07634117393671865</v>
      </c>
      <c r="O19" s="135"/>
      <c r="P19" s="136">
        <f>AVERAGE(P5:P17)</f>
        <v>0.15803786005025153</v>
      </c>
      <c r="Q19" s="135"/>
      <c r="R19" s="140"/>
      <c r="S19" s="141"/>
      <c r="T19" s="135"/>
      <c r="U19" s="136">
        <f>AVERAGE(U5:U16)</f>
        <v>0.7800037928348607</v>
      </c>
      <c r="V19" s="135"/>
      <c r="W19" s="136">
        <f>AVERAGE(W5:W16)</f>
        <v>0.07277097142011253</v>
      </c>
      <c r="X19" s="135"/>
      <c r="Y19" s="136">
        <f>AVERAGE(Y5:Y16)</f>
        <v>0.21999620716513937</v>
      </c>
      <c r="Z19" s="135"/>
      <c r="AA19" s="148"/>
    </row>
    <row r="20" spans="1:27" ht="15" customHeight="1" thickBot="1" thickTop="1">
      <c r="A20" s="375" t="s">
        <v>71</v>
      </c>
      <c r="B20" s="295"/>
      <c r="C20" s="80"/>
      <c r="D20" s="74"/>
      <c r="E20" s="75">
        <f>_xlfn.STDEV.P(E5:E18)</f>
        <v>0.013805391386728684</v>
      </c>
      <c r="F20" s="74"/>
      <c r="G20" s="75">
        <f>_xlfn.STDEV.P(G5:G17)</f>
        <v>0.013800287109016289</v>
      </c>
      <c r="H20" s="74"/>
      <c r="I20" s="76">
        <f>_xlfn.STDEV.P(I5:I17)</f>
        <v>0.013800287109016289</v>
      </c>
      <c r="J20" s="73"/>
      <c r="K20" s="74"/>
      <c r="L20" s="75">
        <f>_xlfn.STDEV.P(L5:L17)</f>
        <v>0.015778819393266703</v>
      </c>
      <c r="M20" s="74"/>
      <c r="N20" s="75">
        <f>_xlfn.STDEV.P(N5:N17)</f>
        <v>0.01606007216778179</v>
      </c>
      <c r="O20" s="74"/>
      <c r="P20" s="75">
        <f>_xlfn.STDEV.P(P5:P17)</f>
        <v>0.015778819393266693</v>
      </c>
      <c r="Q20" s="74"/>
      <c r="R20" s="77"/>
      <c r="S20" s="78"/>
      <c r="T20" s="74"/>
      <c r="U20" s="75">
        <f>_xlfn.STDEV.P(U5:U16)</f>
        <v>0.02243688655146873</v>
      </c>
      <c r="V20" s="74"/>
      <c r="W20" s="75">
        <f>_xlfn.STDEV.P(W5:W16)</f>
        <v>0.016959525633843845</v>
      </c>
      <c r="X20" s="74"/>
      <c r="Y20" s="75">
        <f>_xlfn.STDEV.P(Y5:Y16)</f>
        <v>0.022436886551469117</v>
      </c>
      <c r="Z20" s="74"/>
      <c r="AA20" s="149"/>
    </row>
    <row r="21" spans="1:27" ht="15" customHeight="1" thickBot="1" thickTop="1">
      <c r="A21" s="372" t="s">
        <v>75</v>
      </c>
      <c r="B21" s="297"/>
      <c r="C21" s="83"/>
      <c r="D21" s="84"/>
      <c r="E21" s="85">
        <f>(E18-E5)/($B$18-$B$5)</f>
        <v>0.00280917750691387</v>
      </c>
      <c r="F21" s="84"/>
      <c r="G21" s="85">
        <f>SLOPE(G5:G17,$B$5:$B$17)</f>
        <v>0.00141347725955541</v>
      </c>
      <c r="H21" s="84"/>
      <c r="I21" s="86">
        <f>SLOPE(I5:I17,$B$5:$B$17)</f>
        <v>0.00141347725955541</v>
      </c>
      <c r="J21" s="142"/>
      <c r="K21" s="84"/>
      <c r="L21" s="85">
        <f>(L17-L5)/($B$17-$B$5)</f>
        <v>0.0008712827341322652</v>
      </c>
      <c r="M21" s="84"/>
      <c r="N21" s="85">
        <f>(N17-N5)/($B$17-$B$5)</f>
        <v>0.0023910885589682397</v>
      </c>
      <c r="O21" s="84"/>
      <c r="P21" s="85">
        <f>(P17-P5)/($B$17-$B$5)</f>
        <v>-0.0008712827341322676</v>
      </c>
      <c r="Q21" s="84"/>
      <c r="R21" s="143"/>
      <c r="S21" s="144"/>
      <c r="T21" s="84"/>
      <c r="U21" s="85">
        <f>(U16-U5)/($B$16-$B$5)</f>
        <v>-0.0011773393051688645</v>
      </c>
      <c r="V21" s="84"/>
      <c r="W21" s="85">
        <f>(W16-W5)/($B$16-$B$5)</f>
        <v>7.01905910614324E-05</v>
      </c>
      <c r="X21" s="84"/>
      <c r="Y21" s="85">
        <f>(Y16-Y5)/($B$16-$B$5)</f>
        <v>0.0011773393051688645</v>
      </c>
      <c r="Z21" s="84"/>
      <c r="AA21" s="150"/>
    </row>
    <row r="22" spans="1:27" ht="15" customHeight="1" thickTop="1">
      <c r="A22" s="346" t="s">
        <v>54</v>
      </c>
      <c r="B22" s="280" t="s">
        <v>1</v>
      </c>
      <c r="C22" s="18">
        <v>134</v>
      </c>
      <c r="D22" s="19">
        <v>121</v>
      </c>
      <c r="E22" s="20">
        <v>0.9029850746268657</v>
      </c>
      <c r="F22" s="19">
        <v>13</v>
      </c>
      <c r="G22" s="20">
        <v>0.09701492537313433</v>
      </c>
      <c r="H22" s="19">
        <v>13</v>
      </c>
      <c r="I22" s="62">
        <v>0.09701492537313433</v>
      </c>
      <c r="J22" s="29">
        <v>134</v>
      </c>
      <c r="K22" s="30">
        <v>113</v>
      </c>
      <c r="L22" s="31">
        <v>0.8432835820895522</v>
      </c>
      <c r="M22" s="30">
        <f t="shared" si="0"/>
        <v>8</v>
      </c>
      <c r="N22" s="31">
        <f t="shared" si="1"/>
        <v>0.06611570247933884</v>
      </c>
      <c r="O22" s="30">
        <v>21</v>
      </c>
      <c r="P22" s="31">
        <v>0.15671641791044777</v>
      </c>
      <c r="Q22" s="30">
        <v>0</v>
      </c>
      <c r="R22" s="32">
        <v>0</v>
      </c>
      <c r="S22" s="33">
        <v>134</v>
      </c>
      <c r="T22" s="30">
        <v>107</v>
      </c>
      <c r="U22" s="34">
        <v>0.7985074626865672</v>
      </c>
      <c r="V22" s="30">
        <f t="shared" si="2"/>
        <v>6</v>
      </c>
      <c r="W22" s="34">
        <f t="shared" si="3"/>
        <v>0.05309734513274336</v>
      </c>
      <c r="X22" s="30">
        <v>27</v>
      </c>
      <c r="Y22" s="34">
        <v>0.20149253731343283</v>
      </c>
      <c r="Z22" s="30">
        <v>0</v>
      </c>
      <c r="AA22" s="151">
        <v>0</v>
      </c>
    </row>
    <row r="23" spans="1:27" ht="15" customHeight="1">
      <c r="A23" s="336"/>
      <c r="B23" s="276" t="s">
        <v>2</v>
      </c>
      <c r="C23" s="16">
        <v>156</v>
      </c>
      <c r="D23" s="10">
        <v>136</v>
      </c>
      <c r="E23" s="9">
        <v>0.8717948717948718</v>
      </c>
      <c r="F23" s="10">
        <v>20</v>
      </c>
      <c r="G23" s="9">
        <v>0.12820512820512822</v>
      </c>
      <c r="H23" s="10">
        <v>20</v>
      </c>
      <c r="I23" s="17">
        <v>0.12820512820512822</v>
      </c>
      <c r="J23" s="13">
        <v>156</v>
      </c>
      <c r="K23" s="3">
        <v>123</v>
      </c>
      <c r="L23" s="11">
        <v>0.7884615384615384</v>
      </c>
      <c r="M23" s="3">
        <f t="shared" si="0"/>
        <v>13</v>
      </c>
      <c r="N23" s="11">
        <f t="shared" si="1"/>
        <v>0.09558823529411764</v>
      </c>
      <c r="O23" s="3">
        <v>33</v>
      </c>
      <c r="P23" s="11">
        <v>0.21153846153846154</v>
      </c>
      <c r="Q23" s="3">
        <v>0</v>
      </c>
      <c r="R23" s="14">
        <v>0</v>
      </c>
      <c r="S23" s="15">
        <v>156</v>
      </c>
      <c r="T23" s="3">
        <v>112</v>
      </c>
      <c r="U23" s="12">
        <v>0.717948717948718</v>
      </c>
      <c r="V23" s="3">
        <f t="shared" si="2"/>
        <v>11</v>
      </c>
      <c r="W23" s="12">
        <f t="shared" si="3"/>
        <v>0.08943089430894309</v>
      </c>
      <c r="X23" s="3">
        <v>44</v>
      </c>
      <c r="Y23" s="12">
        <v>0.28205128205128205</v>
      </c>
      <c r="Z23" s="3">
        <v>0</v>
      </c>
      <c r="AA23" s="146">
        <v>0</v>
      </c>
    </row>
    <row r="24" spans="1:27" ht="15" customHeight="1">
      <c r="A24" s="336"/>
      <c r="B24" s="276" t="s">
        <v>3</v>
      </c>
      <c r="C24" s="16">
        <v>154</v>
      </c>
      <c r="D24" s="10">
        <v>146</v>
      </c>
      <c r="E24" s="9">
        <v>0.948051948051948</v>
      </c>
      <c r="F24" s="10">
        <v>8</v>
      </c>
      <c r="G24" s="9">
        <v>0.051948051948051945</v>
      </c>
      <c r="H24" s="10">
        <v>8</v>
      </c>
      <c r="I24" s="17">
        <v>0.051948051948051945</v>
      </c>
      <c r="J24" s="13">
        <v>154</v>
      </c>
      <c r="K24" s="3">
        <v>136</v>
      </c>
      <c r="L24" s="11">
        <v>0.8831168831168832</v>
      </c>
      <c r="M24" s="3">
        <f t="shared" si="0"/>
        <v>10</v>
      </c>
      <c r="N24" s="11">
        <f t="shared" si="1"/>
        <v>0.0684931506849315</v>
      </c>
      <c r="O24" s="3">
        <v>18</v>
      </c>
      <c r="P24" s="11">
        <v>0.1168831168831169</v>
      </c>
      <c r="Q24" s="3">
        <v>0</v>
      </c>
      <c r="R24" s="14">
        <v>0</v>
      </c>
      <c r="S24" s="15">
        <v>154</v>
      </c>
      <c r="T24" s="3">
        <v>125</v>
      </c>
      <c r="U24" s="12">
        <v>0.8116883116883118</v>
      </c>
      <c r="V24" s="3">
        <f t="shared" si="2"/>
        <v>11</v>
      </c>
      <c r="W24" s="12">
        <f t="shared" si="3"/>
        <v>0.08088235294117647</v>
      </c>
      <c r="X24" s="3">
        <v>29</v>
      </c>
      <c r="Y24" s="12">
        <v>0.18831168831168832</v>
      </c>
      <c r="Z24" s="3">
        <v>0</v>
      </c>
      <c r="AA24" s="146">
        <v>0</v>
      </c>
    </row>
    <row r="25" spans="1:27" ht="15" customHeight="1">
      <c r="A25" s="336"/>
      <c r="B25" s="276" t="s">
        <v>4</v>
      </c>
      <c r="C25" s="16">
        <v>153</v>
      </c>
      <c r="D25" s="10">
        <v>131</v>
      </c>
      <c r="E25" s="9">
        <v>0.8562091503267973</v>
      </c>
      <c r="F25" s="10">
        <v>22</v>
      </c>
      <c r="G25" s="9">
        <v>0.14379084967320263</v>
      </c>
      <c r="H25" s="10">
        <v>22</v>
      </c>
      <c r="I25" s="17">
        <v>0.14379084967320263</v>
      </c>
      <c r="J25" s="13">
        <v>153</v>
      </c>
      <c r="K25" s="3">
        <v>126</v>
      </c>
      <c r="L25" s="11">
        <v>0.823529411764706</v>
      </c>
      <c r="M25" s="3">
        <f t="shared" si="0"/>
        <v>5</v>
      </c>
      <c r="N25" s="11">
        <f t="shared" si="1"/>
        <v>0.03816793893129771</v>
      </c>
      <c r="O25" s="3">
        <v>27</v>
      </c>
      <c r="P25" s="11">
        <v>0.17647058823529413</v>
      </c>
      <c r="Q25" s="3">
        <v>0</v>
      </c>
      <c r="R25" s="14">
        <v>0</v>
      </c>
      <c r="S25" s="15">
        <v>153</v>
      </c>
      <c r="T25" s="3">
        <v>113</v>
      </c>
      <c r="U25" s="12">
        <v>0.7385620915032679</v>
      </c>
      <c r="V25" s="3">
        <f t="shared" si="2"/>
        <v>13</v>
      </c>
      <c r="W25" s="12">
        <f t="shared" si="3"/>
        <v>0.10317460317460317</v>
      </c>
      <c r="X25" s="3">
        <v>40</v>
      </c>
      <c r="Y25" s="12">
        <v>0.26143790849673204</v>
      </c>
      <c r="Z25" s="3">
        <v>0</v>
      </c>
      <c r="AA25" s="146">
        <v>0</v>
      </c>
    </row>
    <row r="26" spans="1:27" ht="15" customHeight="1">
      <c r="A26" s="336"/>
      <c r="B26" s="276" t="s">
        <v>5</v>
      </c>
      <c r="C26" s="16">
        <v>132</v>
      </c>
      <c r="D26" s="10">
        <v>124</v>
      </c>
      <c r="E26" s="9">
        <v>0.9393939393939393</v>
      </c>
      <c r="F26" s="10">
        <v>8</v>
      </c>
      <c r="G26" s="9">
        <v>0.06060606060606061</v>
      </c>
      <c r="H26" s="10">
        <v>8</v>
      </c>
      <c r="I26" s="17">
        <v>0.06060606060606061</v>
      </c>
      <c r="J26" s="13">
        <v>132</v>
      </c>
      <c r="K26" s="3">
        <v>117</v>
      </c>
      <c r="L26" s="11">
        <v>0.8863636363636364</v>
      </c>
      <c r="M26" s="3">
        <f t="shared" si="0"/>
        <v>7</v>
      </c>
      <c r="N26" s="11">
        <f t="shared" si="1"/>
        <v>0.056451612903225805</v>
      </c>
      <c r="O26" s="3">
        <v>15</v>
      </c>
      <c r="P26" s="11">
        <v>0.11363636363636363</v>
      </c>
      <c r="Q26" s="3">
        <v>0</v>
      </c>
      <c r="R26" s="14">
        <v>0</v>
      </c>
      <c r="S26" s="15">
        <v>132</v>
      </c>
      <c r="T26" s="3">
        <v>107</v>
      </c>
      <c r="U26" s="12">
        <v>0.8106060606060607</v>
      </c>
      <c r="V26" s="3">
        <f t="shared" si="2"/>
        <v>10</v>
      </c>
      <c r="W26" s="12">
        <f t="shared" si="3"/>
        <v>0.08547008547008547</v>
      </c>
      <c r="X26" s="3">
        <v>25</v>
      </c>
      <c r="Y26" s="12">
        <v>0.18939393939393936</v>
      </c>
      <c r="Z26" s="3">
        <v>0</v>
      </c>
      <c r="AA26" s="146">
        <v>0</v>
      </c>
    </row>
    <row r="27" spans="1:27" ht="15" customHeight="1">
      <c r="A27" s="336"/>
      <c r="B27" s="276" t="s">
        <v>6</v>
      </c>
      <c r="C27" s="16">
        <v>151</v>
      </c>
      <c r="D27" s="10">
        <v>137</v>
      </c>
      <c r="E27" s="9">
        <v>0.9072847682119205</v>
      </c>
      <c r="F27" s="10">
        <v>14</v>
      </c>
      <c r="G27" s="9">
        <v>0.09271523178807946</v>
      </c>
      <c r="H27" s="10">
        <v>14</v>
      </c>
      <c r="I27" s="17">
        <v>0.09271523178807946</v>
      </c>
      <c r="J27" s="13">
        <v>151</v>
      </c>
      <c r="K27" s="3">
        <v>131</v>
      </c>
      <c r="L27" s="11">
        <v>0.8675496688741723</v>
      </c>
      <c r="M27" s="3">
        <f t="shared" si="0"/>
        <v>6</v>
      </c>
      <c r="N27" s="11">
        <f t="shared" si="1"/>
        <v>0.043795620437956206</v>
      </c>
      <c r="O27" s="3">
        <v>20</v>
      </c>
      <c r="P27" s="11">
        <v>0.13245033112582782</v>
      </c>
      <c r="Q27" s="3">
        <v>0</v>
      </c>
      <c r="R27" s="14">
        <v>0</v>
      </c>
      <c r="S27" s="15">
        <v>151</v>
      </c>
      <c r="T27" s="3">
        <v>122</v>
      </c>
      <c r="U27" s="12">
        <v>0.8079470198675497</v>
      </c>
      <c r="V27" s="3">
        <f t="shared" si="2"/>
        <v>9</v>
      </c>
      <c r="W27" s="12">
        <f t="shared" si="3"/>
        <v>0.06870229007633588</v>
      </c>
      <c r="X27" s="3">
        <v>29</v>
      </c>
      <c r="Y27" s="12">
        <v>0.19205298013245034</v>
      </c>
      <c r="Z27" s="3">
        <v>0</v>
      </c>
      <c r="AA27" s="146">
        <v>0</v>
      </c>
    </row>
    <row r="28" spans="1:27" ht="15" customHeight="1">
      <c r="A28" s="336"/>
      <c r="B28" s="276" t="s">
        <v>7</v>
      </c>
      <c r="C28" s="16">
        <v>127</v>
      </c>
      <c r="D28" s="10">
        <v>118</v>
      </c>
      <c r="E28" s="9">
        <v>0.9291338582677166</v>
      </c>
      <c r="F28" s="10">
        <v>9</v>
      </c>
      <c r="G28" s="9">
        <v>0.07086614173228346</v>
      </c>
      <c r="H28" s="10">
        <v>9</v>
      </c>
      <c r="I28" s="17">
        <v>0.07086614173228346</v>
      </c>
      <c r="J28" s="13">
        <v>127</v>
      </c>
      <c r="K28" s="3">
        <v>108</v>
      </c>
      <c r="L28" s="11">
        <v>0.8503937007874016</v>
      </c>
      <c r="M28" s="3">
        <f t="shared" si="0"/>
        <v>10</v>
      </c>
      <c r="N28" s="11">
        <f t="shared" si="1"/>
        <v>0.0847457627118644</v>
      </c>
      <c r="O28" s="3">
        <v>19</v>
      </c>
      <c r="P28" s="11">
        <v>0.14960629921259844</v>
      </c>
      <c r="Q28" s="3">
        <v>0</v>
      </c>
      <c r="R28" s="14">
        <v>0</v>
      </c>
      <c r="S28" s="15">
        <v>127</v>
      </c>
      <c r="T28" s="3">
        <v>101</v>
      </c>
      <c r="U28" s="12">
        <v>0.795275590551181</v>
      </c>
      <c r="V28" s="3">
        <f t="shared" si="2"/>
        <v>7</v>
      </c>
      <c r="W28" s="12">
        <f t="shared" si="3"/>
        <v>0.06481481481481481</v>
      </c>
      <c r="X28" s="3">
        <v>26</v>
      </c>
      <c r="Y28" s="12">
        <v>0.2047244094488189</v>
      </c>
      <c r="Z28" s="3">
        <v>0</v>
      </c>
      <c r="AA28" s="146">
        <v>0</v>
      </c>
    </row>
    <row r="29" spans="1:27" ht="15" customHeight="1">
      <c r="A29" s="336"/>
      <c r="B29" s="277">
        <v>2007</v>
      </c>
      <c r="C29" s="16">
        <v>153</v>
      </c>
      <c r="D29" s="10">
        <v>143</v>
      </c>
      <c r="E29" s="9">
        <v>0.9346405228758169</v>
      </c>
      <c r="F29" s="10">
        <v>10</v>
      </c>
      <c r="G29" s="9">
        <v>0.06535947712418301</v>
      </c>
      <c r="H29" s="10">
        <v>10</v>
      </c>
      <c r="I29" s="17">
        <v>0.06535947712418301</v>
      </c>
      <c r="J29" s="13">
        <v>153</v>
      </c>
      <c r="K29" s="3">
        <v>126</v>
      </c>
      <c r="L29" s="11">
        <v>0.8235294117647058</v>
      </c>
      <c r="M29" s="3">
        <f t="shared" si="0"/>
        <v>17</v>
      </c>
      <c r="N29" s="11">
        <f t="shared" si="1"/>
        <v>0.11888111888111888</v>
      </c>
      <c r="O29" s="3">
        <v>27</v>
      </c>
      <c r="P29" s="11">
        <v>0.17647058823529413</v>
      </c>
      <c r="Q29" s="3">
        <v>0</v>
      </c>
      <c r="R29" s="14">
        <v>0</v>
      </c>
      <c r="S29" s="15">
        <v>153</v>
      </c>
      <c r="T29" s="3">
        <v>120</v>
      </c>
      <c r="U29" s="12">
        <v>0.7843137254901962</v>
      </c>
      <c r="V29" s="3">
        <f t="shared" si="2"/>
        <v>6</v>
      </c>
      <c r="W29" s="12">
        <f t="shared" si="3"/>
        <v>0.047619047619047616</v>
      </c>
      <c r="X29" s="3">
        <v>33</v>
      </c>
      <c r="Y29" s="12">
        <v>0.21568627450980393</v>
      </c>
      <c r="Z29" s="3">
        <v>0</v>
      </c>
      <c r="AA29" s="146">
        <v>0</v>
      </c>
    </row>
    <row r="30" spans="1:27" ht="15" customHeight="1">
      <c r="A30" s="336"/>
      <c r="B30" s="277">
        <v>2008</v>
      </c>
      <c r="C30" s="16">
        <v>154</v>
      </c>
      <c r="D30" s="10">
        <v>137</v>
      </c>
      <c r="E30" s="9">
        <v>0.8896103896103896</v>
      </c>
      <c r="F30" s="10">
        <v>17</v>
      </c>
      <c r="G30" s="9">
        <v>0.1103896103896104</v>
      </c>
      <c r="H30" s="10">
        <v>17</v>
      </c>
      <c r="I30" s="17">
        <v>0.1103896103896104</v>
      </c>
      <c r="J30" s="13">
        <v>154</v>
      </c>
      <c r="K30" s="3">
        <v>123</v>
      </c>
      <c r="L30" s="11">
        <v>0.7987012987012987</v>
      </c>
      <c r="M30" s="3">
        <f t="shared" si="0"/>
        <v>14</v>
      </c>
      <c r="N30" s="11">
        <f t="shared" si="1"/>
        <v>0.10218978102189781</v>
      </c>
      <c r="O30" s="3">
        <v>31</v>
      </c>
      <c r="P30" s="11">
        <v>0.2012987012987013</v>
      </c>
      <c r="Q30" s="3">
        <v>0</v>
      </c>
      <c r="R30" s="14">
        <v>0</v>
      </c>
      <c r="S30" s="15">
        <v>154</v>
      </c>
      <c r="T30" s="3">
        <v>110</v>
      </c>
      <c r="U30" s="12">
        <v>0.7142857142857143</v>
      </c>
      <c r="V30" s="3">
        <f t="shared" si="2"/>
        <v>13</v>
      </c>
      <c r="W30" s="12">
        <f t="shared" si="3"/>
        <v>0.10569105691056911</v>
      </c>
      <c r="X30" s="3">
        <v>44</v>
      </c>
      <c r="Y30" s="12">
        <v>0.2857142857142857</v>
      </c>
      <c r="Z30" s="3">
        <v>0</v>
      </c>
      <c r="AA30" s="146">
        <v>0</v>
      </c>
    </row>
    <row r="31" spans="1:27" ht="15" customHeight="1">
      <c r="A31" s="336"/>
      <c r="B31" s="277">
        <v>2009</v>
      </c>
      <c r="C31" s="16">
        <v>123</v>
      </c>
      <c r="D31" s="10">
        <v>114</v>
      </c>
      <c r="E31" s="9">
        <v>0.926829268292683</v>
      </c>
      <c r="F31" s="10">
        <v>9</v>
      </c>
      <c r="G31" s="9">
        <v>0.07317073170731707</v>
      </c>
      <c r="H31" s="10">
        <v>9</v>
      </c>
      <c r="I31" s="17">
        <v>0.07317073170731707</v>
      </c>
      <c r="J31" s="13">
        <v>123</v>
      </c>
      <c r="K31" s="3">
        <v>108</v>
      </c>
      <c r="L31" s="11">
        <v>0.878048780487805</v>
      </c>
      <c r="M31" s="3">
        <f t="shared" si="0"/>
        <v>6</v>
      </c>
      <c r="N31" s="11">
        <f t="shared" si="1"/>
        <v>0.05263157894736842</v>
      </c>
      <c r="O31" s="3">
        <v>15</v>
      </c>
      <c r="P31" s="11">
        <v>0.12195121951219512</v>
      </c>
      <c r="Q31" s="3">
        <v>0</v>
      </c>
      <c r="R31" s="14">
        <v>0</v>
      </c>
      <c r="S31" s="15">
        <v>123</v>
      </c>
      <c r="T31" s="3">
        <v>99</v>
      </c>
      <c r="U31" s="12">
        <v>0.804878048780488</v>
      </c>
      <c r="V31" s="3">
        <f t="shared" si="2"/>
        <v>9</v>
      </c>
      <c r="W31" s="12">
        <f t="shared" si="3"/>
        <v>0.08333333333333333</v>
      </c>
      <c r="X31" s="3">
        <v>24</v>
      </c>
      <c r="Y31" s="12">
        <v>0.1951219512195122</v>
      </c>
      <c r="Z31" s="3">
        <v>0</v>
      </c>
      <c r="AA31" s="146">
        <v>0</v>
      </c>
    </row>
    <row r="32" spans="1:27" ht="15" customHeight="1">
      <c r="A32" s="336"/>
      <c r="B32" s="277">
        <v>2010</v>
      </c>
      <c r="C32" s="16">
        <v>107</v>
      </c>
      <c r="D32" s="10">
        <v>97</v>
      </c>
      <c r="E32" s="9">
        <v>0.9065420560747665</v>
      </c>
      <c r="F32" s="10">
        <v>10</v>
      </c>
      <c r="G32" s="9">
        <v>0.09345794392523364</v>
      </c>
      <c r="H32" s="10">
        <v>10</v>
      </c>
      <c r="I32" s="17">
        <v>0.09345794392523364</v>
      </c>
      <c r="J32" s="13">
        <v>107</v>
      </c>
      <c r="K32" s="3">
        <v>87</v>
      </c>
      <c r="L32" s="11">
        <v>0.8130841121495327</v>
      </c>
      <c r="M32" s="3">
        <f t="shared" si="0"/>
        <v>10</v>
      </c>
      <c r="N32" s="11">
        <f t="shared" si="1"/>
        <v>0.10309278350515463</v>
      </c>
      <c r="O32" s="3">
        <v>20</v>
      </c>
      <c r="P32" s="11">
        <v>0.18691588785046728</v>
      </c>
      <c r="Q32" s="3">
        <v>0</v>
      </c>
      <c r="R32" s="14">
        <v>0</v>
      </c>
      <c r="S32" s="15">
        <v>107</v>
      </c>
      <c r="T32" s="3">
        <v>81</v>
      </c>
      <c r="U32" s="12">
        <v>0.7570093457943925</v>
      </c>
      <c r="V32" s="3">
        <f t="shared" si="2"/>
        <v>6</v>
      </c>
      <c r="W32" s="12">
        <f t="shared" si="3"/>
        <v>0.06896551724137931</v>
      </c>
      <c r="X32" s="3">
        <v>26</v>
      </c>
      <c r="Y32" s="12">
        <v>0.24299065420560748</v>
      </c>
      <c r="Z32" s="3">
        <v>0</v>
      </c>
      <c r="AA32" s="146">
        <v>0</v>
      </c>
    </row>
    <row r="33" spans="1:27" ht="15" customHeight="1">
      <c r="A33" s="336"/>
      <c r="B33" s="277">
        <v>2011</v>
      </c>
      <c r="C33" s="16">
        <v>88</v>
      </c>
      <c r="D33" s="10">
        <v>76</v>
      </c>
      <c r="E33" s="9">
        <v>0.8636363636363636</v>
      </c>
      <c r="F33" s="10">
        <v>12</v>
      </c>
      <c r="G33" s="9">
        <v>0.13636363636363635</v>
      </c>
      <c r="H33" s="10">
        <v>12</v>
      </c>
      <c r="I33" s="17">
        <v>0.13636363636363635</v>
      </c>
      <c r="J33" s="13">
        <v>88</v>
      </c>
      <c r="K33" s="3">
        <v>71</v>
      </c>
      <c r="L33" s="11">
        <v>0.8068181818181818</v>
      </c>
      <c r="M33" s="3">
        <f t="shared" si="0"/>
        <v>5</v>
      </c>
      <c r="N33" s="11">
        <f t="shared" si="1"/>
        <v>0.06578947368421052</v>
      </c>
      <c r="O33" s="3">
        <v>17</v>
      </c>
      <c r="P33" s="11">
        <v>0.19318181818181818</v>
      </c>
      <c r="Q33" s="3">
        <v>0</v>
      </c>
      <c r="R33" s="14">
        <v>0</v>
      </c>
      <c r="S33" s="15">
        <v>88</v>
      </c>
      <c r="T33" s="3">
        <v>62</v>
      </c>
      <c r="U33" s="12">
        <v>0.705</v>
      </c>
      <c r="V33" s="3">
        <f t="shared" si="2"/>
        <v>9</v>
      </c>
      <c r="W33" s="12">
        <f t="shared" si="3"/>
        <v>0.1267605633802817</v>
      </c>
      <c r="X33" s="3">
        <v>26</v>
      </c>
      <c r="Y33" s="12">
        <v>0.295</v>
      </c>
      <c r="Z33" s="3">
        <v>0</v>
      </c>
      <c r="AA33" s="146">
        <v>0</v>
      </c>
    </row>
    <row r="34" spans="1:27" ht="15" customHeight="1">
      <c r="A34" s="336"/>
      <c r="B34" s="281">
        <v>2012</v>
      </c>
      <c r="C34" s="87">
        <v>106</v>
      </c>
      <c r="D34" s="88">
        <v>94</v>
      </c>
      <c r="E34" s="89">
        <v>0.8867924528301887</v>
      </c>
      <c r="F34" s="88">
        <v>12</v>
      </c>
      <c r="G34" s="89">
        <v>0.11320754716981134</v>
      </c>
      <c r="H34" s="88">
        <v>12</v>
      </c>
      <c r="I34" s="97">
        <v>0.11320754716981134</v>
      </c>
      <c r="J34" s="90">
        <v>106</v>
      </c>
      <c r="K34" s="91">
        <v>84</v>
      </c>
      <c r="L34" s="92">
        <v>0.792</v>
      </c>
      <c r="M34" s="3">
        <f t="shared" si="0"/>
        <v>10</v>
      </c>
      <c r="N34" s="92">
        <f t="shared" si="1"/>
        <v>0.10638297872340426</v>
      </c>
      <c r="O34" s="91">
        <v>22</v>
      </c>
      <c r="P34" s="92">
        <v>0.208</v>
      </c>
      <c r="Q34" s="91">
        <v>0</v>
      </c>
      <c r="R34" s="93">
        <v>0</v>
      </c>
      <c r="S34" s="94">
        <v>106</v>
      </c>
      <c r="T34" s="91"/>
      <c r="U34" s="95"/>
      <c r="V34" s="91"/>
      <c r="W34" s="95"/>
      <c r="X34" s="91"/>
      <c r="Y34" s="95"/>
      <c r="Z34" s="91">
        <v>106</v>
      </c>
      <c r="AA34" s="147">
        <v>1</v>
      </c>
    </row>
    <row r="35" spans="1:27" ht="15" customHeight="1" thickBot="1">
      <c r="A35" s="336"/>
      <c r="B35" s="264">
        <v>2013</v>
      </c>
      <c r="C35" s="133">
        <v>97</v>
      </c>
      <c r="D35" s="35">
        <v>89</v>
      </c>
      <c r="E35" s="36">
        <v>0.918</v>
      </c>
      <c r="F35" s="35"/>
      <c r="G35" s="36"/>
      <c r="H35" s="35"/>
      <c r="I35" s="61"/>
      <c r="J35" s="37"/>
      <c r="K35" s="38"/>
      <c r="L35" s="39"/>
      <c r="M35" s="38"/>
      <c r="N35" s="39"/>
      <c r="O35" s="38"/>
      <c r="P35" s="39"/>
      <c r="Q35" s="38"/>
      <c r="R35" s="40"/>
      <c r="S35" s="41"/>
      <c r="T35" s="38"/>
      <c r="U35" s="42"/>
      <c r="V35" s="38"/>
      <c r="W35" s="42"/>
      <c r="X35" s="38"/>
      <c r="Y35" s="42"/>
      <c r="Z35" s="38"/>
      <c r="AA35" s="145"/>
    </row>
    <row r="36" spans="1:27" s="1" customFormat="1" ht="15" customHeight="1" thickBot="1" thickTop="1">
      <c r="A36" s="373" t="s">
        <v>77</v>
      </c>
      <c r="B36" s="374"/>
      <c r="C36" s="134"/>
      <c r="D36" s="135"/>
      <c r="E36" s="136">
        <f>AVERAGE(E22:E35)</f>
        <v>0.9057789045710191</v>
      </c>
      <c r="F36" s="135"/>
      <c r="G36" s="136">
        <f>AVERAGE(G22:G34)</f>
        <v>0.09516117969274863</v>
      </c>
      <c r="H36" s="135"/>
      <c r="I36" s="137">
        <f>AVERAGE(I22:I34)</f>
        <v>0.09516117969274863</v>
      </c>
      <c r="J36" s="138"/>
      <c r="K36" s="139"/>
      <c r="L36" s="136">
        <f>AVERAGE(L22:L34)</f>
        <v>0.8349907851061088</v>
      </c>
      <c r="M36" s="135"/>
      <c r="N36" s="136">
        <f>AVERAGE(N22:N34)</f>
        <v>0.07710197986199127</v>
      </c>
      <c r="O36" s="135"/>
      <c r="P36" s="136">
        <f>AVERAGE(P22:P34)</f>
        <v>0.16500921489389125</v>
      </c>
      <c r="Q36" s="135"/>
      <c r="R36" s="140"/>
      <c r="S36" s="141"/>
      <c r="T36" s="135"/>
      <c r="U36" s="136">
        <f>AVERAGE(U22:U33)</f>
        <v>0.7705018407668706</v>
      </c>
      <c r="V36" s="135"/>
      <c r="W36" s="136">
        <f>AVERAGE(W22:W33)</f>
        <v>0.08149515870027613</v>
      </c>
      <c r="X36" s="135"/>
      <c r="Y36" s="136">
        <f>AVERAGE(Y22:Y33)</f>
        <v>0.22949815923312944</v>
      </c>
      <c r="Z36" s="135"/>
      <c r="AA36" s="148"/>
    </row>
    <row r="37" spans="1:27" s="1" customFormat="1" ht="15" customHeight="1" thickBot="1" thickTop="1">
      <c r="A37" s="375" t="s">
        <v>71</v>
      </c>
      <c r="B37" s="295"/>
      <c r="C37" s="80"/>
      <c r="D37" s="74"/>
      <c r="E37" s="75">
        <f>_xlfn.STDEV.P(E22:E35)</f>
        <v>0.02791381013039752</v>
      </c>
      <c r="F37" s="74"/>
      <c r="G37" s="75">
        <f>_xlfn.STDEV.P(G22:G34)</f>
        <v>0.028753176561581703</v>
      </c>
      <c r="H37" s="74"/>
      <c r="I37" s="76">
        <f>_xlfn.STDEV.P(I22:I34)</f>
        <v>0.028753176561581703</v>
      </c>
      <c r="J37" s="73"/>
      <c r="K37" s="74"/>
      <c r="L37" s="75">
        <f>_xlfn.STDEV.P(L22:L34)</f>
        <v>0.0340156215272878</v>
      </c>
      <c r="M37" s="74"/>
      <c r="N37" s="75">
        <f>_xlfn.STDEV.P(N22:N34)</f>
        <v>0.025239097224188763</v>
      </c>
      <c r="O37" s="74"/>
      <c r="P37" s="75">
        <f>_xlfn.STDEV.P(P22:P34)</f>
        <v>0.03401562152728768</v>
      </c>
      <c r="Q37" s="74"/>
      <c r="R37" s="77"/>
      <c r="S37" s="78"/>
      <c r="T37" s="74"/>
      <c r="U37" s="75">
        <f>_xlfn.STDEV.P(U22:U33)</f>
        <v>0.03967800649203442</v>
      </c>
      <c r="V37" s="74"/>
      <c r="W37" s="75">
        <f>_xlfn.STDEV.P(W22:W33)</f>
        <v>0.021870522428179728</v>
      </c>
      <c r="X37" s="74"/>
      <c r="Y37" s="75">
        <f>_xlfn.STDEV.P(Y22:Y33)</f>
        <v>0.03967800649203439</v>
      </c>
      <c r="Z37" s="74"/>
      <c r="AA37" s="149"/>
    </row>
    <row r="38" spans="1:27" s="1" customFormat="1" ht="15" customHeight="1" thickBot="1" thickTop="1">
      <c r="A38" s="372" t="s">
        <v>75</v>
      </c>
      <c r="B38" s="297"/>
      <c r="C38" s="83"/>
      <c r="D38" s="84"/>
      <c r="E38" s="85">
        <f>(E35-E22)/($B$18-$B$5)</f>
        <v>0.0011549942594718703</v>
      </c>
      <c r="F38" s="84"/>
      <c r="G38" s="85">
        <f>SLOPE(G22:G34,$B$22:$B$34)</f>
        <v>0.00964141829623246</v>
      </c>
      <c r="H38" s="84"/>
      <c r="I38" s="86">
        <f>SLOPE(I22:I34,$B$22:$B$34)</f>
        <v>0.00964141829623246</v>
      </c>
      <c r="J38" s="142"/>
      <c r="K38" s="84"/>
      <c r="L38" s="85">
        <f>(L34-L22)/($B$17-$B$5)</f>
        <v>-0.004273631840796016</v>
      </c>
      <c r="M38" s="84"/>
      <c r="N38" s="85">
        <f>(N34-N22)/($B$17-$B$5)</f>
        <v>0.0033556063536721178</v>
      </c>
      <c r="O38" s="84"/>
      <c r="P38" s="85">
        <f>(P34-P22)/($B$17-$B$5)</f>
        <v>0.004273631840796019</v>
      </c>
      <c r="Q38" s="84"/>
      <c r="R38" s="143"/>
      <c r="S38" s="144"/>
      <c r="T38" s="84"/>
      <c r="U38" s="85">
        <f>(U33-U22)/($B$16-$B$5)</f>
        <v>-0.008500678426051572</v>
      </c>
      <c r="V38" s="84"/>
      <c r="W38" s="85">
        <f>(W33-W22)/($B$16-$B$5)</f>
        <v>0.006696656204321666</v>
      </c>
      <c r="X38" s="84"/>
      <c r="Y38" s="85">
        <f>(Y33-Y22)/($B$16-$B$5)</f>
        <v>0.00850067842605156</v>
      </c>
      <c r="Z38" s="84"/>
      <c r="AA38" s="150"/>
    </row>
    <row r="39" spans="1:27" ht="15" customHeight="1" thickTop="1">
      <c r="A39" s="346" t="s">
        <v>55</v>
      </c>
      <c r="B39" s="275" t="s">
        <v>1</v>
      </c>
      <c r="C39" s="16">
        <v>118</v>
      </c>
      <c r="D39" s="10">
        <v>105</v>
      </c>
      <c r="E39" s="9">
        <v>0.8898305084745763</v>
      </c>
      <c r="F39" s="10">
        <v>13</v>
      </c>
      <c r="G39" s="9">
        <v>0.11016949152542374</v>
      </c>
      <c r="H39" s="10">
        <v>13</v>
      </c>
      <c r="I39" s="17">
        <v>0.11016949152542374</v>
      </c>
      <c r="J39" s="29">
        <v>118</v>
      </c>
      <c r="K39" s="30">
        <v>104</v>
      </c>
      <c r="L39" s="31">
        <v>0.8813559322033899</v>
      </c>
      <c r="M39" s="30">
        <f t="shared" si="0"/>
        <v>1</v>
      </c>
      <c r="N39" s="31">
        <f t="shared" si="1"/>
        <v>0.009523809523809525</v>
      </c>
      <c r="O39" s="30">
        <v>14</v>
      </c>
      <c r="P39" s="31">
        <v>0.11864406779661017</v>
      </c>
      <c r="Q39" s="30">
        <v>0</v>
      </c>
      <c r="R39" s="32">
        <v>0</v>
      </c>
      <c r="S39" s="33">
        <v>118</v>
      </c>
      <c r="T39" s="30">
        <v>93</v>
      </c>
      <c r="U39" s="34">
        <v>0.788135593220339</v>
      </c>
      <c r="V39" s="30">
        <f t="shared" si="2"/>
        <v>11</v>
      </c>
      <c r="W39" s="34">
        <f t="shared" si="3"/>
        <v>0.10576923076923077</v>
      </c>
      <c r="X39" s="30">
        <v>25</v>
      </c>
      <c r="Y39" s="34">
        <v>0.211864406779661</v>
      </c>
      <c r="Z39" s="30">
        <v>0</v>
      </c>
      <c r="AA39" s="151">
        <v>0</v>
      </c>
    </row>
    <row r="40" spans="1:27" ht="15" customHeight="1">
      <c r="A40" s="336"/>
      <c r="B40" s="276" t="s">
        <v>2</v>
      </c>
      <c r="C40" s="16">
        <v>123</v>
      </c>
      <c r="D40" s="10">
        <v>114</v>
      </c>
      <c r="E40" s="9">
        <v>0.926829268292683</v>
      </c>
      <c r="F40" s="10">
        <v>9</v>
      </c>
      <c r="G40" s="9">
        <v>0.07317073170731708</v>
      </c>
      <c r="H40" s="10">
        <v>9</v>
      </c>
      <c r="I40" s="17">
        <v>0.07317073170731708</v>
      </c>
      <c r="J40" s="13">
        <v>123</v>
      </c>
      <c r="K40" s="3">
        <v>107</v>
      </c>
      <c r="L40" s="11">
        <v>0.8699186991869918</v>
      </c>
      <c r="M40" s="3">
        <f t="shared" si="0"/>
        <v>7</v>
      </c>
      <c r="N40" s="11">
        <f t="shared" si="1"/>
        <v>0.06140350877192982</v>
      </c>
      <c r="O40" s="3">
        <v>16</v>
      </c>
      <c r="P40" s="11">
        <v>0.13008130081300812</v>
      </c>
      <c r="Q40" s="3">
        <v>0</v>
      </c>
      <c r="R40" s="14">
        <v>0</v>
      </c>
      <c r="S40" s="15">
        <v>123</v>
      </c>
      <c r="T40" s="3">
        <v>98</v>
      </c>
      <c r="U40" s="12">
        <v>0.7967479674796748</v>
      </c>
      <c r="V40" s="3">
        <f t="shared" si="2"/>
        <v>9</v>
      </c>
      <c r="W40" s="12">
        <f t="shared" si="3"/>
        <v>0.08411214953271028</v>
      </c>
      <c r="X40" s="3">
        <v>25</v>
      </c>
      <c r="Y40" s="12">
        <v>0.2032520325203252</v>
      </c>
      <c r="Z40" s="3">
        <v>0</v>
      </c>
      <c r="AA40" s="146">
        <v>0</v>
      </c>
    </row>
    <row r="41" spans="1:27" ht="15" customHeight="1">
      <c r="A41" s="336"/>
      <c r="B41" s="276" t="s">
        <v>3</v>
      </c>
      <c r="C41" s="16">
        <v>126</v>
      </c>
      <c r="D41" s="10">
        <v>120</v>
      </c>
      <c r="E41" s="9">
        <v>0.9523809523809524</v>
      </c>
      <c r="F41" s="10">
        <v>6</v>
      </c>
      <c r="G41" s="9">
        <v>0.047619047619047616</v>
      </c>
      <c r="H41" s="10">
        <v>6</v>
      </c>
      <c r="I41" s="17">
        <v>0.047619047619047616</v>
      </c>
      <c r="J41" s="13">
        <v>126</v>
      </c>
      <c r="K41" s="3">
        <v>107</v>
      </c>
      <c r="L41" s="11">
        <v>0.8492063492063493</v>
      </c>
      <c r="M41" s="3">
        <f t="shared" si="0"/>
        <v>13</v>
      </c>
      <c r="N41" s="11">
        <f t="shared" si="1"/>
        <v>0.10833333333333334</v>
      </c>
      <c r="O41" s="3">
        <v>19</v>
      </c>
      <c r="P41" s="11">
        <v>0.15079365079365079</v>
      </c>
      <c r="Q41" s="3">
        <v>0</v>
      </c>
      <c r="R41" s="14">
        <v>0</v>
      </c>
      <c r="S41" s="15">
        <v>126</v>
      </c>
      <c r="T41" s="3">
        <v>102</v>
      </c>
      <c r="U41" s="12">
        <v>0.8095238095238095</v>
      </c>
      <c r="V41" s="3">
        <f t="shared" si="2"/>
        <v>5</v>
      </c>
      <c r="W41" s="12">
        <f t="shared" si="3"/>
        <v>0.04672897196261682</v>
      </c>
      <c r="X41" s="3">
        <v>24</v>
      </c>
      <c r="Y41" s="12">
        <v>0.19047619047619047</v>
      </c>
      <c r="Z41" s="3">
        <v>0</v>
      </c>
      <c r="AA41" s="146">
        <v>0</v>
      </c>
    </row>
    <row r="42" spans="1:27" ht="15" customHeight="1">
      <c r="A42" s="336"/>
      <c r="B42" s="276" t="s">
        <v>4</v>
      </c>
      <c r="C42" s="16">
        <v>111</v>
      </c>
      <c r="D42" s="10">
        <v>102</v>
      </c>
      <c r="E42" s="9">
        <v>0.9189189189189189</v>
      </c>
      <c r="F42" s="10">
        <v>9</v>
      </c>
      <c r="G42" s="9">
        <v>0.08108108108108109</v>
      </c>
      <c r="H42" s="10">
        <v>9</v>
      </c>
      <c r="I42" s="17">
        <v>0.08108108108108109</v>
      </c>
      <c r="J42" s="13">
        <v>111</v>
      </c>
      <c r="K42" s="3">
        <v>96</v>
      </c>
      <c r="L42" s="11">
        <v>0.8648648648648648</v>
      </c>
      <c r="M42" s="3">
        <f t="shared" si="0"/>
        <v>6</v>
      </c>
      <c r="N42" s="11">
        <f t="shared" si="1"/>
        <v>0.058823529411764705</v>
      </c>
      <c r="O42" s="3">
        <v>15</v>
      </c>
      <c r="P42" s="11">
        <v>0.13513513513513514</v>
      </c>
      <c r="Q42" s="3">
        <v>0</v>
      </c>
      <c r="R42" s="14">
        <v>0</v>
      </c>
      <c r="S42" s="15">
        <v>111</v>
      </c>
      <c r="T42" s="3">
        <v>94</v>
      </c>
      <c r="U42" s="12">
        <v>0.8468468468468469</v>
      </c>
      <c r="V42" s="3">
        <f t="shared" si="2"/>
        <v>2</v>
      </c>
      <c r="W42" s="12">
        <f t="shared" si="3"/>
        <v>0.020833333333333332</v>
      </c>
      <c r="X42" s="3">
        <v>17</v>
      </c>
      <c r="Y42" s="12">
        <v>0.15315315315315314</v>
      </c>
      <c r="Z42" s="3">
        <v>0</v>
      </c>
      <c r="AA42" s="146">
        <v>0</v>
      </c>
    </row>
    <row r="43" spans="1:27" ht="15" customHeight="1">
      <c r="A43" s="336"/>
      <c r="B43" s="276" t="s">
        <v>5</v>
      </c>
      <c r="C43" s="16">
        <v>103</v>
      </c>
      <c r="D43" s="10">
        <v>86</v>
      </c>
      <c r="E43" s="9">
        <v>0.8349514563106796</v>
      </c>
      <c r="F43" s="10">
        <v>17</v>
      </c>
      <c r="G43" s="9">
        <v>0.1650485436893204</v>
      </c>
      <c r="H43" s="10">
        <v>17</v>
      </c>
      <c r="I43" s="17">
        <v>0.1650485436893204</v>
      </c>
      <c r="J43" s="13">
        <v>103</v>
      </c>
      <c r="K43" s="3">
        <v>83</v>
      </c>
      <c r="L43" s="11">
        <v>0.8058252427184466</v>
      </c>
      <c r="M43" s="3">
        <f t="shared" si="0"/>
        <v>3</v>
      </c>
      <c r="N43" s="11">
        <f t="shared" si="1"/>
        <v>0.03488372093023256</v>
      </c>
      <c r="O43" s="3">
        <v>20</v>
      </c>
      <c r="P43" s="11">
        <v>0.1941747572815534</v>
      </c>
      <c r="Q43" s="3">
        <v>0</v>
      </c>
      <c r="R43" s="14">
        <v>0</v>
      </c>
      <c r="S43" s="15">
        <v>103</v>
      </c>
      <c r="T43" s="3">
        <v>81</v>
      </c>
      <c r="U43" s="12">
        <v>0.7864077669902914</v>
      </c>
      <c r="V43" s="3">
        <f t="shared" si="2"/>
        <v>2</v>
      </c>
      <c r="W43" s="12">
        <f t="shared" si="3"/>
        <v>0.024096385542168676</v>
      </c>
      <c r="X43" s="3">
        <v>22</v>
      </c>
      <c r="Y43" s="12">
        <v>0.21359223300970875</v>
      </c>
      <c r="Z43" s="3">
        <v>0</v>
      </c>
      <c r="AA43" s="146">
        <v>0</v>
      </c>
    </row>
    <row r="44" spans="1:27" ht="15" customHeight="1">
      <c r="A44" s="336"/>
      <c r="B44" s="276" t="s">
        <v>6</v>
      </c>
      <c r="C44" s="16">
        <v>101</v>
      </c>
      <c r="D44" s="10">
        <v>91</v>
      </c>
      <c r="E44" s="9">
        <v>0.900990099009901</v>
      </c>
      <c r="F44" s="10">
        <v>10</v>
      </c>
      <c r="G44" s="9">
        <v>0.09900990099009901</v>
      </c>
      <c r="H44" s="10">
        <v>10</v>
      </c>
      <c r="I44" s="17">
        <v>0.09900990099009901</v>
      </c>
      <c r="J44" s="13">
        <v>101</v>
      </c>
      <c r="K44" s="3">
        <v>85</v>
      </c>
      <c r="L44" s="11">
        <v>0.8415841584158416</v>
      </c>
      <c r="M44" s="3">
        <f t="shared" si="0"/>
        <v>6</v>
      </c>
      <c r="N44" s="11">
        <f t="shared" si="1"/>
        <v>0.06593406593406594</v>
      </c>
      <c r="O44" s="3">
        <v>16</v>
      </c>
      <c r="P44" s="11">
        <v>0.15841584158415842</v>
      </c>
      <c r="Q44" s="3">
        <v>0</v>
      </c>
      <c r="R44" s="14">
        <v>0</v>
      </c>
      <c r="S44" s="15">
        <v>101</v>
      </c>
      <c r="T44" s="3">
        <v>80</v>
      </c>
      <c r="U44" s="12">
        <v>0.7920792079207921</v>
      </c>
      <c r="V44" s="3">
        <f t="shared" si="2"/>
        <v>5</v>
      </c>
      <c r="W44" s="12">
        <f t="shared" si="3"/>
        <v>0.058823529411764705</v>
      </c>
      <c r="X44" s="3">
        <v>21</v>
      </c>
      <c r="Y44" s="12">
        <v>0.20792079207920794</v>
      </c>
      <c r="Z44" s="3">
        <v>0</v>
      </c>
      <c r="AA44" s="146">
        <v>0</v>
      </c>
    </row>
    <row r="45" spans="1:27" ht="15" customHeight="1">
      <c r="A45" s="336"/>
      <c r="B45" s="276" t="s">
        <v>7</v>
      </c>
      <c r="C45" s="16">
        <v>87</v>
      </c>
      <c r="D45" s="10">
        <v>81</v>
      </c>
      <c r="E45" s="9">
        <v>0.9310344827586207</v>
      </c>
      <c r="F45" s="10">
        <v>6</v>
      </c>
      <c r="G45" s="9">
        <v>0.06896551724137931</v>
      </c>
      <c r="H45" s="10">
        <v>6</v>
      </c>
      <c r="I45" s="17">
        <v>0.06896551724137931</v>
      </c>
      <c r="J45" s="13">
        <v>87</v>
      </c>
      <c r="K45" s="3">
        <v>73</v>
      </c>
      <c r="L45" s="11">
        <v>0.8390804597701149</v>
      </c>
      <c r="M45" s="3">
        <f t="shared" si="0"/>
        <v>8</v>
      </c>
      <c r="N45" s="11">
        <f t="shared" si="1"/>
        <v>0.09876543209876543</v>
      </c>
      <c r="O45" s="3">
        <v>14</v>
      </c>
      <c r="P45" s="11">
        <v>0.16091954022988506</v>
      </c>
      <c r="Q45" s="3">
        <v>0</v>
      </c>
      <c r="R45" s="14">
        <v>0</v>
      </c>
      <c r="S45" s="15">
        <v>87</v>
      </c>
      <c r="T45" s="3">
        <v>71</v>
      </c>
      <c r="U45" s="12">
        <v>0.8160919540229885</v>
      </c>
      <c r="V45" s="3">
        <f t="shared" si="2"/>
        <v>2</v>
      </c>
      <c r="W45" s="12">
        <f t="shared" si="3"/>
        <v>0.0273972602739726</v>
      </c>
      <c r="X45" s="3">
        <v>16</v>
      </c>
      <c r="Y45" s="12">
        <v>0.1839080459770115</v>
      </c>
      <c r="Z45" s="3">
        <v>0</v>
      </c>
      <c r="AA45" s="146">
        <v>0</v>
      </c>
    </row>
    <row r="46" spans="1:27" ht="15" customHeight="1">
      <c r="A46" s="336"/>
      <c r="B46" s="277">
        <v>2007</v>
      </c>
      <c r="C46" s="16">
        <v>103</v>
      </c>
      <c r="D46" s="10">
        <v>96</v>
      </c>
      <c r="E46" s="9">
        <v>0.9320388349514563</v>
      </c>
      <c r="F46" s="10">
        <v>7</v>
      </c>
      <c r="G46" s="9">
        <v>0.06796116504854369</v>
      </c>
      <c r="H46" s="10">
        <v>7</v>
      </c>
      <c r="I46" s="17">
        <v>0.06796116504854369</v>
      </c>
      <c r="J46" s="13">
        <v>103</v>
      </c>
      <c r="K46" s="3">
        <v>83</v>
      </c>
      <c r="L46" s="11">
        <v>0.8058252427184466</v>
      </c>
      <c r="M46" s="3">
        <f t="shared" si="0"/>
        <v>13</v>
      </c>
      <c r="N46" s="11">
        <f t="shared" si="1"/>
        <v>0.13541666666666666</v>
      </c>
      <c r="O46" s="3">
        <v>20</v>
      </c>
      <c r="P46" s="11">
        <v>0.1941747572815534</v>
      </c>
      <c r="Q46" s="3">
        <v>0</v>
      </c>
      <c r="R46" s="14">
        <v>0</v>
      </c>
      <c r="S46" s="15">
        <v>103</v>
      </c>
      <c r="T46" s="3">
        <v>74</v>
      </c>
      <c r="U46" s="12">
        <v>0.7184466019417477</v>
      </c>
      <c r="V46" s="3">
        <f t="shared" si="2"/>
        <v>9</v>
      </c>
      <c r="W46" s="12">
        <f t="shared" si="3"/>
        <v>0.10843373493975904</v>
      </c>
      <c r="X46" s="3">
        <v>29</v>
      </c>
      <c r="Y46" s="12">
        <v>0.2815533980582524</v>
      </c>
      <c r="Z46" s="3">
        <v>0</v>
      </c>
      <c r="AA46" s="146">
        <v>0</v>
      </c>
    </row>
    <row r="47" spans="1:27" ht="15" customHeight="1">
      <c r="A47" s="336"/>
      <c r="B47" s="277">
        <v>2008</v>
      </c>
      <c r="C47" s="16">
        <v>123</v>
      </c>
      <c r="D47" s="10">
        <v>113</v>
      </c>
      <c r="E47" s="9">
        <v>0.9186991869918699</v>
      </c>
      <c r="F47" s="10">
        <v>10</v>
      </c>
      <c r="G47" s="9">
        <v>0.08130081300813007</v>
      </c>
      <c r="H47" s="10">
        <v>10</v>
      </c>
      <c r="I47" s="17">
        <v>0.08130081300813007</v>
      </c>
      <c r="J47" s="13">
        <v>123</v>
      </c>
      <c r="K47" s="3">
        <v>102</v>
      </c>
      <c r="L47" s="11">
        <v>0.8292682926829268</v>
      </c>
      <c r="M47" s="3">
        <f t="shared" si="0"/>
        <v>11</v>
      </c>
      <c r="N47" s="11">
        <f t="shared" si="1"/>
        <v>0.09734513274336283</v>
      </c>
      <c r="O47" s="3">
        <v>21</v>
      </c>
      <c r="P47" s="11">
        <v>0.17073170731707318</v>
      </c>
      <c r="Q47" s="3">
        <v>0</v>
      </c>
      <c r="R47" s="14">
        <v>0</v>
      </c>
      <c r="S47" s="15">
        <v>123</v>
      </c>
      <c r="T47" s="3">
        <v>89</v>
      </c>
      <c r="U47" s="12">
        <v>0.7235772357723578</v>
      </c>
      <c r="V47" s="3">
        <f t="shared" si="2"/>
        <v>13</v>
      </c>
      <c r="W47" s="12">
        <f t="shared" si="3"/>
        <v>0.12745098039215685</v>
      </c>
      <c r="X47" s="3">
        <v>34</v>
      </c>
      <c r="Y47" s="12">
        <v>0.2764227642276423</v>
      </c>
      <c r="Z47" s="3">
        <v>0</v>
      </c>
      <c r="AA47" s="146">
        <v>0</v>
      </c>
    </row>
    <row r="48" spans="1:27" ht="15" customHeight="1">
      <c r="A48" s="336"/>
      <c r="B48" s="277">
        <v>2009</v>
      </c>
      <c r="C48" s="16">
        <v>112</v>
      </c>
      <c r="D48" s="10">
        <v>100</v>
      </c>
      <c r="E48" s="9">
        <v>0.8928571428571429</v>
      </c>
      <c r="F48" s="10">
        <v>12</v>
      </c>
      <c r="G48" s="9">
        <v>0.10714285714285714</v>
      </c>
      <c r="H48" s="10">
        <v>12</v>
      </c>
      <c r="I48" s="17">
        <v>0.10714285714285714</v>
      </c>
      <c r="J48" s="13">
        <v>112</v>
      </c>
      <c r="K48" s="3">
        <v>92</v>
      </c>
      <c r="L48" s="11">
        <v>0.8214285714285714</v>
      </c>
      <c r="M48" s="3">
        <f t="shared" si="0"/>
        <v>8</v>
      </c>
      <c r="N48" s="11">
        <f t="shared" si="1"/>
        <v>0.08</v>
      </c>
      <c r="O48" s="3">
        <v>20</v>
      </c>
      <c r="P48" s="11">
        <v>0.17857142857142858</v>
      </c>
      <c r="Q48" s="3">
        <v>0</v>
      </c>
      <c r="R48" s="14">
        <v>0</v>
      </c>
      <c r="S48" s="15">
        <v>112</v>
      </c>
      <c r="T48" s="3">
        <v>88</v>
      </c>
      <c r="U48" s="12">
        <v>0.7857142857142857</v>
      </c>
      <c r="V48" s="3">
        <f t="shared" si="2"/>
        <v>4</v>
      </c>
      <c r="W48" s="12">
        <f t="shared" si="3"/>
        <v>0.043478260869565216</v>
      </c>
      <c r="X48" s="3">
        <v>24</v>
      </c>
      <c r="Y48" s="12">
        <v>0.21428571428571427</v>
      </c>
      <c r="Z48" s="3">
        <v>0</v>
      </c>
      <c r="AA48" s="146">
        <v>0</v>
      </c>
    </row>
    <row r="49" spans="1:27" ht="15" customHeight="1">
      <c r="A49" s="336"/>
      <c r="B49" s="277">
        <v>2010</v>
      </c>
      <c r="C49" s="16">
        <v>101</v>
      </c>
      <c r="D49" s="10">
        <v>91</v>
      </c>
      <c r="E49" s="9">
        <v>0.900990099009901</v>
      </c>
      <c r="F49" s="10">
        <v>10</v>
      </c>
      <c r="G49" s="9">
        <v>0.09900990099009901</v>
      </c>
      <c r="H49" s="10">
        <v>10</v>
      </c>
      <c r="I49" s="17">
        <v>0.09900990099009901</v>
      </c>
      <c r="J49" s="13">
        <v>101</v>
      </c>
      <c r="K49" s="3">
        <v>82</v>
      </c>
      <c r="L49" s="11">
        <v>0.8118811881188119</v>
      </c>
      <c r="M49" s="3">
        <f t="shared" si="0"/>
        <v>9</v>
      </c>
      <c r="N49" s="11">
        <f t="shared" si="1"/>
        <v>0.0989010989010989</v>
      </c>
      <c r="O49" s="3">
        <v>19</v>
      </c>
      <c r="P49" s="11">
        <v>0.18811881188118812</v>
      </c>
      <c r="Q49" s="3">
        <v>0</v>
      </c>
      <c r="R49" s="14">
        <v>0</v>
      </c>
      <c r="S49" s="15">
        <v>101</v>
      </c>
      <c r="T49" s="3">
        <v>77</v>
      </c>
      <c r="U49" s="12">
        <v>0.7623762376237625</v>
      </c>
      <c r="V49" s="3">
        <f t="shared" si="2"/>
        <v>5</v>
      </c>
      <c r="W49" s="12">
        <f t="shared" si="3"/>
        <v>0.06097560975609756</v>
      </c>
      <c r="X49" s="3">
        <v>24</v>
      </c>
      <c r="Y49" s="12">
        <v>0.2376237623762376</v>
      </c>
      <c r="Z49" s="3">
        <v>0</v>
      </c>
      <c r="AA49" s="146">
        <v>0</v>
      </c>
    </row>
    <row r="50" spans="1:27" ht="15" customHeight="1">
      <c r="A50" s="336"/>
      <c r="B50" s="277">
        <v>2011</v>
      </c>
      <c r="C50" s="16">
        <v>92</v>
      </c>
      <c r="D50" s="10">
        <v>86</v>
      </c>
      <c r="E50" s="9">
        <v>0.9347826086956522</v>
      </c>
      <c r="F50" s="10">
        <v>6</v>
      </c>
      <c r="G50" s="9">
        <v>0.06521739130434782</v>
      </c>
      <c r="H50" s="10">
        <v>6</v>
      </c>
      <c r="I50" s="17">
        <v>0.06521739130434782</v>
      </c>
      <c r="J50" s="13">
        <v>92</v>
      </c>
      <c r="K50" s="3">
        <v>75</v>
      </c>
      <c r="L50" s="11">
        <v>0.8152173913043478</v>
      </c>
      <c r="M50" s="3">
        <f t="shared" si="0"/>
        <v>11</v>
      </c>
      <c r="N50" s="11">
        <f t="shared" si="1"/>
        <v>0.12790697674418605</v>
      </c>
      <c r="O50" s="3">
        <v>17</v>
      </c>
      <c r="P50" s="11">
        <v>0.18478260869565216</v>
      </c>
      <c r="Q50" s="3">
        <v>0</v>
      </c>
      <c r="R50" s="14">
        <v>0</v>
      </c>
      <c r="S50" s="15">
        <v>92</v>
      </c>
      <c r="T50" s="3">
        <v>70</v>
      </c>
      <c r="U50" s="12">
        <v>0.761</v>
      </c>
      <c r="V50" s="3">
        <f t="shared" si="2"/>
        <v>5</v>
      </c>
      <c r="W50" s="12">
        <f t="shared" si="3"/>
        <v>0.06666666666666667</v>
      </c>
      <c r="X50" s="3">
        <v>22</v>
      </c>
      <c r="Y50" s="12">
        <v>0.239</v>
      </c>
      <c r="Z50" s="3">
        <v>0</v>
      </c>
      <c r="AA50" s="146">
        <v>0</v>
      </c>
    </row>
    <row r="51" spans="1:27" ht="15" customHeight="1">
      <c r="A51" s="336"/>
      <c r="B51" s="281">
        <v>2012</v>
      </c>
      <c r="C51" s="87">
        <v>82</v>
      </c>
      <c r="D51" s="88">
        <v>80</v>
      </c>
      <c r="E51" s="89">
        <v>0.975609756097561</v>
      </c>
      <c r="F51" s="88">
        <v>2</v>
      </c>
      <c r="G51" s="89">
        <v>0.024390243902439025</v>
      </c>
      <c r="H51" s="88">
        <v>2</v>
      </c>
      <c r="I51" s="97">
        <v>0.024390243902439025</v>
      </c>
      <c r="J51" s="90">
        <v>82</v>
      </c>
      <c r="K51" s="91">
        <v>76</v>
      </c>
      <c r="L51" s="92">
        <v>0.927</v>
      </c>
      <c r="M51" s="3">
        <f t="shared" si="0"/>
        <v>4</v>
      </c>
      <c r="N51" s="92">
        <f t="shared" si="1"/>
        <v>0.05</v>
      </c>
      <c r="O51" s="91">
        <v>6</v>
      </c>
      <c r="P51" s="92">
        <v>0.073</v>
      </c>
      <c r="Q51" s="91">
        <v>0</v>
      </c>
      <c r="R51" s="93">
        <v>0</v>
      </c>
      <c r="S51" s="94">
        <v>82</v>
      </c>
      <c r="T51" s="91"/>
      <c r="U51" s="95"/>
      <c r="V51" s="91"/>
      <c r="W51" s="95"/>
      <c r="X51" s="91"/>
      <c r="Y51" s="95"/>
      <c r="Z51" s="91">
        <v>82</v>
      </c>
      <c r="AA51" s="147">
        <v>1</v>
      </c>
    </row>
    <row r="52" spans="1:27" ht="15" customHeight="1" thickBot="1">
      <c r="A52" s="393"/>
      <c r="B52" s="264">
        <v>2013</v>
      </c>
      <c r="C52" s="133">
        <v>84</v>
      </c>
      <c r="D52" s="35">
        <v>82</v>
      </c>
      <c r="E52" s="36">
        <v>0.976</v>
      </c>
      <c r="F52" s="35"/>
      <c r="G52" s="36"/>
      <c r="H52" s="35"/>
      <c r="I52" s="61"/>
      <c r="J52" s="37"/>
      <c r="K52" s="38"/>
      <c r="L52" s="39"/>
      <c r="M52" s="38"/>
      <c r="N52" s="39"/>
      <c r="O52" s="38"/>
      <c r="P52" s="39"/>
      <c r="Q52" s="38"/>
      <c r="R52" s="40"/>
      <c r="S52" s="41"/>
      <c r="T52" s="38"/>
      <c r="U52" s="42"/>
      <c r="V52" s="38"/>
      <c r="W52" s="42"/>
      <c r="X52" s="38"/>
      <c r="Y52" s="42"/>
      <c r="Z52" s="38"/>
      <c r="AA52" s="145"/>
    </row>
    <row r="53" spans="1:27" s="1" customFormat="1" ht="15" customHeight="1" thickBot="1" thickTop="1">
      <c r="A53" s="373" t="s">
        <v>77</v>
      </c>
      <c r="B53" s="391"/>
      <c r="C53" s="98"/>
      <c r="D53" s="99"/>
      <c r="E53" s="100">
        <f>AVERAGE(E39:E52)</f>
        <v>0.9204223796249938</v>
      </c>
      <c r="F53" s="99"/>
      <c r="G53" s="100">
        <f>AVERAGE(G39:G51)</f>
        <v>0.08385282194231423</v>
      </c>
      <c r="H53" s="99"/>
      <c r="I53" s="101">
        <f>AVERAGE(I39:I51)</f>
        <v>0.08385282194231423</v>
      </c>
      <c r="J53" s="102"/>
      <c r="K53" s="103"/>
      <c r="L53" s="136">
        <f>AVERAGE(L39:L51)</f>
        <v>0.8432658763553158</v>
      </c>
      <c r="M53" s="99"/>
      <c r="N53" s="136">
        <f>AVERAGE(N39:N51)</f>
        <v>0.07901825192763198</v>
      </c>
      <c r="O53" s="99"/>
      <c r="P53" s="136">
        <f>AVERAGE(P39:P51)</f>
        <v>0.15673412364468436</v>
      </c>
      <c r="Q53" s="99"/>
      <c r="R53" s="104"/>
      <c r="S53" s="105"/>
      <c r="T53" s="99"/>
      <c r="U53" s="136">
        <f>AVERAGE(U39:U50)</f>
        <v>0.7822456255880746</v>
      </c>
      <c r="V53" s="99"/>
      <c r="W53" s="136">
        <f>AVERAGE(W39:W50)</f>
        <v>0.06456384278750354</v>
      </c>
      <c r="X53" s="99"/>
      <c r="Y53" s="136">
        <f>AVERAGE(Y39:Y50)</f>
        <v>0.21775437441192538</v>
      </c>
      <c r="Z53" s="99"/>
      <c r="AA53" s="152"/>
    </row>
    <row r="54" spans="1:27" s="1" customFormat="1" ht="15" customHeight="1" thickBot="1" thickTop="1">
      <c r="A54" s="375" t="s">
        <v>71</v>
      </c>
      <c r="B54" s="295"/>
      <c r="C54" s="80"/>
      <c r="D54" s="74"/>
      <c r="E54" s="75">
        <f>_xlfn.STDEV.P(E39:E52)</f>
        <v>0.03526646767034539</v>
      </c>
      <c r="F54" s="74"/>
      <c r="G54" s="75">
        <f>_xlfn.STDEV.P(G39:G51)</f>
        <v>0.032916742257405984</v>
      </c>
      <c r="H54" s="74"/>
      <c r="I54" s="76">
        <f>_xlfn.STDEV.P(I39:I51)</f>
        <v>0.032916742257405984</v>
      </c>
      <c r="J54" s="73"/>
      <c r="K54" s="74"/>
      <c r="L54" s="75">
        <f>_xlfn.STDEV.P(L39:L51)</f>
        <v>0.033903594874341414</v>
      </c>
      <c r="M54" s="74"/>
      <c r="N54" s="75">
        <f>_xlfn.STDEV.P(N39:N51)</f>
        <v>0.035149214816313425</v>
      </c>
      <c r="O54" s="74"/>
      <c r="P54" s="75">
        <f>_xlfn.STDEV.P(P39:P51)</f>
        <v>0.03390359487434138</v>
      </c>
      <c r="Q54" s="74"/>
      <c r="R54" s="77"/>
      <c r="S54" s="78"/>
      <c r="T54" s="74"/>
      <c r="U54" s="75">
        <f>_xlfn.STDEV.P(U39:U50)</f>
        <v>0.035109969650901525</v>
      </c>
      <c r="V54" s="74"/>
      <c r="W54" s="75">
        <f>_xlfn.STDEV.P(W39:W50)</f>
        <v>0.03379304672316788</v>
      </c>
      <c r="X54" s="74"/>
      <c r="Y54" s="75">
        <f>_xlfn.STDEV.P(Y39:Y50)</f>
        <v>0.03510996965090138</v>
      </c>
      <c r="Z54" s="74"/>
      <c r="AA54" s="149"/>
    </row>
    <row r="55" spans="1:27" s="1" customFormat="1" ht="15" customHeight="1" thickBot="1" thickTop="1">
      <c r="A55" s="372" t="s">
        <v>75</v>
      </c>
      <c r="B55" s="297"/>
      <c r="C55" s="83"/>
      <c r="D55" s="84"/>
      <c r="E55" s="85">
        <f>(E52-E39)/($B$18-$B$5)</f>
        <v>0.006628422425032587</v>
      </c>
      <c r="F55" s="84"/>
      <c r="G55" s="85">
        <f>SLOPE(G39:G51,$B$39:$B$51)</f>
        <v>-0.007835366485560805</v>
      </c>
      <c r="H55" s="84"/>
      <c r="I55" s="86">
        <f>SLOPE(I39:I51,$B$39:$B$51)</f>
        <v>-0.007835366485560805</v>
      </c>
      <c r="J55" s="70"/>
      <c r="K55" s="69"/>
      <c r="L55" s="85">
        <f>(L51-L39)/($B$17-$B$5)</f>
        <v>0.003803672316384177</v>
      </c>
      <c r="M55" s="69"/>
      <c r="N55" s="85">
        <f>(N51-N39)/($B$17-$B$5)</f>
        <v>0.003373015873015873</v>
      </c>
      <c r="O55" s="69"/>
      <c r="P55" s="85">
        <f>(P51-P39)/($B$17-$B$5)</f>
        <v>-0.0038036723163841816</v>
      </c>
      <c r="Q55" s="69"/>
      <c r="R55" s="71"/>
      <c r="S55" s="72"/>
      <c r="T55" s="69"/>
      <c r="U55" s="85">
        <f>(U50-U39)/($B$16-$B$5)</f>
        <v>-0.0024668721109399076</v>
      </c>
      <c r="V55" s="69"/>
      <c r="W55" s="85">
        <f>(W50-W39)/($B$16-$B$5)</f>
        <v>-0.003554778554778555</v>
      </c>
      <c r="X55" s="69"/>
      <c r="Y55" s="85">
        <f>(Y50-Y39)/($B$16-$B$5)</f>
        <v>0.0024668721109399076</v>
      </c>
      <c r="Z55" s="69"/>
      <c r="AA55" s="153"/>
    </row>
    <row r="56" spans="1:27" ht="15" customHeight="1" thickTop="1">
      <c r="A56" s="346" t="s">
        <v>56</v>
      </c>
      <c r="B56" s="275" t="s">
        <v>1</v>
      </c>
      <c r="C56" s="16">
        <v>96</v>
      </c>
      <c r="D56" s="10">
        <v>87</v>
      </c>
      <c r="E56" s="9">
        <v>0.90625</v>
      </c>
      <c r="F56" s="10">
        <v>9</v>
      </c>
      <c r="G56" s="9">
        <v>0.09375</v>
      </c>
      <c r="H56" s="10">
        <v>9</v>
      </c>
      <c r="I56" s="17">
        <v>0.09375</v>
      </c>
      <c r="J56" s="29">
        <v>96</v>
      </c>
      <c r="K56" s="30">
        <v>83</v>
      </c>
      <c r="L56" s="31">
        <v>0.8645833333333333</v>
      </c>
      <c r="M56" s="30">
        <f t="shared" si="0"/>
        <v>4</v>
      </c>
      <c r="N56" s="31">
        <f t="shared" si="1"/>
        <v>0.04597701149425287</v>
      </c>
      <c r="O56" s="30">
        <v>13</v>
      </c>
      <c r="P56" s="31">
        <v>0.13541666666666666</v>
      </c>
      <c r="Q56" s="30">
        <v>0</v>
      </c>
      <c r="R56" s="32">
        <v>0</v>
      </c>
      <c r="S56" s="33">
        <v>96</v>
      </c>
      <c r="T56" s="30">
        <v>75</v>
      </c>
      <c r="U56" s="34">
        <v>0.78125</v>
      </c>
      <c r="V56" s="30">
        <f t="shared" si="2"/>
        <v>8</v>
      </c>
      <c r="W56" s="34">
        <f t="shared" si="3"/>
        <v>0.0963855421686747</v>
      </c>
      <c r="X56" s="30">
        <v>21</v>
      </c>
      <c r="Y56" s="34">
        <v>0.21875</v>
      </c>
      <c r="Z56" s="30">
        <v>0</v>
      </c>
      <c r="AA56" s="151">
        <v>0</v>
      </c>
    </row>
    <row r="57" spans="1:27" ht="15" customHeight="1">
      <c r="A57" s="336"/>
      <c r="B57" s="276" t="s">
        <v>2</v>
      </c>
      <c r="C57" s="16">
        <v>111</v>
      </c>
      <c r="D57" s="10">
        <v>98</v>
      </c>
      <c r="E57" s="9">
        <v>0.8828828828828829</v>
      </c>
      <c r="F57" s="10">
        <v>13</v>
      </c>
      <c r="G57" s="9">
        <v>0.11711711711711711</v>
      </c>
      <c r="H57" s="10">
        <v>13</v>
      </c>
      <c r="I57" s="17">
        <v>0.11711711711711711</v>
      </c>
      <c r="J57" s="13">
        <v>111</v>
      </c>
      <c r="K57" s="3">
        <v>84</v>
      </c>
      <c r="L57" s="11">
        <v>0.7567567567567568</v>
      </c>
      <c r="M57" s="3">
        <f t="shared" si="0"/>
        <v>14</v>
      </c>
      <c r="N57" s="11">
        <f t="shared" si="1"/>
        <v>0.14285714285714285</v>
      </c>
      <c r="O57" s="3">
        <v>27</v>
      </c>
      <c r="P57" s="11">
        <v>0.24324324324324323</v>
      </c>
      <c r="Q57" s="3">
        <v>0</v>
      </c>
      <c r="R57" s="14">
        <v>0</v>
      </c>
      <c r="S57" s="15">
        <v>111</v>
      </c>
      <c r="T57" s="3">
        <v>81</v>
      </c>
      <c r="U57" s="12">
        <v>0.7297297297297297</v>
      </c>
      <c r="V57" s="3">
        <f t="shared" si="2"/>
        <v>3</v>
      </c>
      <c r="W57" s="12">
        <f t="shared" si="3"/>
        <v>0.03571428571428571</v>
      </c>
      <c r="X57" s="3">
        <v>30</v>
      </c>
      <c r="Y57" s="12">
        <v>0.2702702702702703</v>
      </c>
      <c r="Z57" s="3">
        <v>0</v>
      </c>
      <c r="AA57" s="146">
        <v>0</v>
      </c>
    </row>
    <row r="58" spans="1:27" ht="15" customHeight="1">
      <c r="A58" s="336"/>
      <c r="B58" s="276" t="s">
        <v>3</v>
      </c>
      <c r="C58" s="16">
        <v>113</v>
      </c>
      <c r="D58" s="10">
        <v>104</v>
      </c>
      <c r="E58" s="9">
        <v>0.9203539823008849</v>
      </c>
      <c r="F58" s="10">
        <v>9</v>
      </c>
      <c r="G58" s="9">
        <v>0.07964601769911504</v>
      </c>
      <c r="H58" s="10">
        <v>9</v>
      </c>
      <c r="I58" s="17">
        <v>0.07964601769911504</v>
      </c>
      <c r="J58" s="13">
        <v>113</v>
      </c>
      <c r="K58" s="3">
        <v>92</v>
      </c>
      <c r="L58" s="11">
        <v>0.8141592920353982</v>
      </c>
      <c r="M58" s="3">
        <f t="shared" si="0"/>
        <v>12</v>
      </c>
      <c r="N58" s="11">
        <f t="shared" si="1"/>
        <v>0.11538461538461539</v>
      </c>
      <c r="O58" s="3">
        <v>21</v>
      </c>
      <c r="P58" s="11">
        <v>0.18584070796460178</v>
      </c>
      <c r="Q58" s="3">
        <v>0</v>
      </c>
      <c r="R58" s="14">
        <v>0</v>
      </c>
      <c r="S58" s="15">
        <v>113</v>
      </c>
      <c r="T58" s="3">
        <v>85</v>
      </c>
      <c r="U58" s="12">
        <v>0.7522123893805309</v>
      </c>
      <c r="V58" s="3">
        <f t="shared" si="2"/>
        <v>7</v>
      </c>
      <c r="W58" s="12">
        <f t="shared" si="3"/>
        <v>0.07608695652173914</v>
      </c>
      <c r="X58" s="3">
        <v>28</v>
      </c>
      <c r="Y58" s="12">
        <v>0.24778761061946902</v>
      </c>
      <c r="Z58" s="3">
        <v>0</v>
      </c>
      <c r="AA58" s="146">
        <v>0</v>
      </c>
    </row>
    <row r="59" spans="1:27" ht="15" customHeight="1">
      <c r="A59" s="336"/>
      <c r="B59" s="276" t="s">
        <v>4</v>
      </c>
      <c r="C59" s="16">
        <v>96</v>
      </c>
      <c r="D59" s="10">
        <v>84</v>
      </c>
      <c r="E59" s="9">
        <v>0.875</v>
      </c>
      <c r="F59" s="10">
        <v>12</v>
      </c>
      <c r="G59" s="9">
        <v>0.125</v>
      </c>
      <c r="H59" s="10">
        <v>12</v>
      </c>
      <c r="I59" s="17">
        <v>0.125</v>
      </c>
      <c r="J59" s="13">
        <v>96</v>
      </c>
      <c r="K59" s="3">
        <v>82</v>
      </c>
      <c r="L59" s="11">
        <v>0.8541666666666667</v>
      </c>
      <c r="M59" s="3">
        <f t="shared" si="0"/>
        <v>2</v>
      </c>
      <c r="N59" s="11">
        <f t="shared" si="1"/>
        <v>0.023809523809523808</v>
      </c>
      <c r="O59" s="3">
        <v>14</v>
      </c>
      <c r="P59" s="11">
        <v>0.14583333333333334</v>
      </c>
      <c r="Q59" s="3">
        <v>0</v>
      </c>
      <c r="R59" s="14">
        <v>0</v>
      </c>
      <c r="S59" s="15">
        <v>96</v>
      </c>
      <c r="T59" s="3">
        <v>75</v>
      </c>
      <c r="U59" s="12">
        <v>0.78125</v>
      </c>
      <c r="V59" s="3">
        <f t="shared" si="2"/>
        <v>7</v>
      </c>
      <c r="W59" s="12">
        <f t="shared" si="3"/>
        <v>0.08536585365853659</v>
      </c>
      <c r="X59" s="3">
        <v>21</v>
      </c>
      <c r="Y59" s="12">
        <v>0.21875</v>
      </c>
      <c r="Z59" s="3">
        <v>0</v>
      </c>
      <c r="AA59" s="146">
        <v>0</v>
      </c>
    </row>
    <row r="60" spans="1:27" ht="15" customHeight="1">
      <c r="A60" s="336"/>
      <c r="B60" s="276" t="s">
        <v>5</v>
      </c>
      <c r="C60" s="16">
        <v>99</v>
      </c>
      <c r="D60" s="10">
        <v>85</v>
      </c>
      <c r="E60" s="9">
        <v>0.8585858585858586</v>
      </c>
      <c r="F60" s="10">
        <v>14</v>
      </c>
      <c r="G60" s="9">
        <v>0.1414141414141414</v>
      </c>
      <c r="H60" s="10">
        <v>14</v>
      </c>
      <c r="I60" s="17">
        <v>0.1414141414141414</v>
      </c>
      <c r="J60" s="13">
        <v>99</v>
      </c>
      <c r="K60" s="3">
        <v>76</v>
      </c>
      <c r="L60" s="11">
        <v>0.7676767676767676</v>
      </c>
      <c r="M60" s="3">
        <f t="shared" si="0"/>
        <v>9</v>
      </c>
      <c r="N60" s="11">
        <f t="shared" si="1"/>
        <v>0.10588235294117647</v>
      </c>
      <c r="O60" s="3">
        <v>23</v>
      </c>
      <c r="P60" s="11">
        <v>0.23232323232323232</v>
      </c>
      <c r="Q60" s="3">
        <v>0</v>
      </c>
      <c r="R60" s="14">
        <v>0</v>
      </c>
      <c r="S60" s="15">
        <v>99</v>
      </c>
      <c r="T60" s="3">
        <v>74</v>
      </c>
      <c r="U60" s="12">
        <v>0.7474747474747475</v>
      </c>
      <c r="V60" s="3">
        <f t="shared" si="2"/>
        <v>2</v>
      </c>
      <c r="W60" s="12">
        <f t="shared" si="3"/>
        <v>0.02631578947368421</v>
      </c>
      <c r="X60" s="3">
        <v>25</v>
      </c>
      <c r="Y60" s="12">
        <v>0.25252525252525254</v>
      </c>
      <c r="Z60" s="3">
        <v>0</v>
      </c>
      <c r="AA60" s="146">
        <v>0</v>
      </c>
    </row>
    <row r="61" spans="1:27" ht="15" customHeight="1">
      <c r="A61" s="336"/>
      <c r="B61" s="276" t="s">
        <v>6</v>
      </c>
      <c r="C61" s="16">
        <v>100</v>
      </c>
      <c r="D61" s="10">
        <v>88</v>
      </c>
      <c r="E61" s="9">
        <v>0.88</v>
      </c>
      <c r="F61" s="10">
        <v>12</v>
      </c>
      <c r="G61" s="9">
        <v>0.12</v>
      </c>
      <c r="H61" s="10">
        <v>12</v>
      </c>
      <c r="I61" s="17">
        <v>0.12</v>
      </c>
      <c r="J61" s="13">
        <v>100</v>
      </c>
      <c r="K61" s="3">
        <v>84</v>
      </c>
      <c r="L61" s="11">
        <v>0.84</v>
      </c>
      <c r="M61" s="3">
        <f t="shared" si="0"/>
        <v>4</v>
      </c>
      <c r="N61" s="11">
        <f t="shared" si="1"/>
        <v>0.045454545454545456</v>
      </c>
      <c r="O61" s="3">
        <v>16</v>
      </c>
      <c r="P61" s="11">
        <v>0.16</v>
      </c>
      <c r="Q61" s="3">
        <v>0</v>
      </c>
      <c r="R61" s="14">
        <v>0</v>
      </c>
      <c r="S61" s="15">
        <v>100</v>
      </c>
      <c r="T61" s="3">
        <v>81</v>
      </c>
      <c r="U61" s="12">
        <v>0.81</v>
      </c>
      <c r="V61" s="3">
        <f t="shared" si="2"/>
        <v>3</v>
      </c>
      <c r="W61" s="12">
        <f t="shared" si="3"/>
        <v>0.03571428571428571</v>
      </c>
      <c r="X61" s="3">
        <v>19</v>
      </c>
      <c r="Y61" s="12">
        <v>0.19</v>
      </c>
      <c r="Z61" s="3">
        <v>0</v>
      </c>
      <c r="AA61" s="146">
        <v>0</v>
      </c>
    </row>
    <row r="62" spans="1:27" ht="15" customHeight="1">
      <c r="A62" s="336"/>
      <c r="B62" s="276" t="s">
        <v>7</v>
      </c>
      <c r="C62" s="16">
        <v>99</v>
      </c>
      <c r="D62" s="10">
        <v>96</v>
      </c>
      <c r="E62" s="9">
        <v>0.9696969696969697</v>
      </c>
      <c r="F62" s="10">
        <v>3</v>
      </c>
      <c r="G62" s="9">
        <v>0.030303030303030304</v>
      </c>
      <c r="H62" s="10">
        <v>3</v>
      </c>
      <c r="I62" s="17">
        <v>0.030303030303030304</v>
      </c>
      <c r="J62" s="13">
        <v>99</v>
      </c>
      <c r="K62" s="3">
        <v>86</v>
      </c>
      <c r="L62" s="11">
        <v>0.8686868686868686</v>
      </c>
      <c r="M62" s="3">
        <f t="shared" si="0"/>
        <v>10</v>
      </c>
      <c r="N62" s="11">
        <f t="shared" si="1"/>
        <v>0.10416666666666667</v>
      </c>
      <c r="O62" s="3">
        <v>13</v>
      </c>
      <c r="P62" s="11">
        <v>0.13131313131313133</v>
      </c>
      <c r="Q62" s="3">
        <v>0</v>
      </c>
      <c r="R62" s="14">
        <v>0</v>
      </c>
      <c r="S62" s="15">
        <v>99</v>
      </c>
      <c r="T62" s="3">
        <v>80</v>
      </c>
      <c r="U62" s="12">
        <v>0.8080808080808081</v>
      </c>
      <c r="V62" s="3">
        <f t="shared" si="2"/>
        <v>6</v>
      </c>
      <c r="W62" s="12">
        <f t="shared" si="3"/>
        <v>0.06976744186046512</v>
      </c>
      <c r="X62" s="3">
        <v>19</v>
      </c>
      <c r="Y62" s="12">
        <v>0.1919191919191919</v>
      </c>
      <c r="Z62" s="3">
        <v>0</v>
      </c>
      <c r="AA62" s="146">
        <v>0</v>
      </c>
    </row>
    <row r="63" spans="1:27" ht="15" customHeight="1">
      <c r="A63" s="336"/>
      <c r="B63" s="277">
        <v>2007</v>
      </c>
      <c r="C63" s="16">
        <v>105</v>
      </c>
      <c r="D63" s="10">
        <v>90</v>
      </c>
      <c r="E63" s="9">
        <v>0.8571428571428571</v>
      </c>
      <c r="F63" s="10">
        <v>15</v>
      </c>
      <c r="G63" s="9">
        <v>0.14285714285714285</v>
      </c>
      <c r="H63" s="10">
        <v>15</v>
      </c>
      <c r="I63" s="17">
        <v>0.14285714285714285</v>
      </c>
      <c r="J63" s="13">
        <v>105</v>
      </c>
      <c r="K63" s="3">
        <v>85</v>
      </c>
      <c r="L63" s="11">
        <v>0.8095238095238095</v>
      </c>
      <c r="M63" s="3">
        <f t="shared" si="0"/>
        <v>5</v>
      </c>
      <c r="N63" s="11">
        <f t="shared" si="1"/>
        <v>0.05555555555555555</v>
      </c>
      <c r="O63" s="3">
        <v>20</v>
      </c>
      <c r="P63" s="11">
        <v>0.19047619047619047</v>
      </c>
      <c r="Q63" s="3">
        <v>0</v>
      </c>
      <c r="R63" s="14">
        <v>0</v>
      </c>
      <c r="S63" s="15">
        <v>105</v>
      </c>
      <c r="T63" s="3">
        <v>78</v>
      </c>
      <c r="U63" s="12">
        <v>0.7428571428571429</v>
      </c>
      <c r="V63" s="3">
        <f t="shared" si="2"/>
        <v>7</v>
      </c>
      <c r="W63" s="12">
        <f t="shared" si="3"/>
        <v>0.08235294117647059</v>
      </c>
      <c r="X63" s="3">
        <v>27</v>
      </c>
      <c r="Y63" s="12">
        <v>0.2571428571428571</v>
      </c>
      <c r="Z63" s="3">
        <v>0</v>
      </c>
      <c r="AA63" s="146">
        <v>0</v>
      </c>
    </row>
    <row r="64" spans="1:27" ht="15" customHeight="1">
      <c r="A64" s="336"/>
      <c r="B64" s="277">
        <v>2008</v>
      </c>
      <c r="C64" s="16">
        <v>90</v>
      </c>
      <c r="D64" s="10">
        <v>81</v>
      </c>
      <c r="E64" s="9">
        <v>0.9</v>
      </c>
      <c r="F64" s="10">
        <v>9</v>
      </c>
      <c r="G64" s="9">
        <v>0.1</v>
      </c>
      <c r="H64" s="10">
        <v>9</v>
      </c>
      <c r="I64" s="17">
        <v>0.1</v>
      </c>
      <c r="J64" s="13">
        <v>90</v>
      </c>
      <c r="K64" s="3">
        <v>73</v>
      </c>
      <c r="L64" s="11">
        <v>0.8111111111111111</v>
      </c>
      <c r="M64" s="3">
        <f t="shared" si="0"/>
        <v>8</v>
      </c>
      <c r="N64" s="11">
        <f t="shared" si="1"/>
        <v>0.09876543209876543</v>
      </c>
      <c r="O64" s="3">
        <v>17</v>
      </c>
      <c r="P64" s="11">
        <v>0.18888888888888888</v>
      </c>
      <c r="Q64" s="3">
        <v>0</v>
      </c>
      <c r="R64" s="14">
        <v>0</v>
      </c>
      <c r="S64" s="15">
        <v>90</v>
      </c>
      <c r="T64" s="3">
        <v>66</v>
      </c>
      <c r="U64" s="12">
        <v>0.7333333333333333</v>
      </c>
      <c r="V64" s="3">
        <f t="shared" si="2"/>
        <v>7</v>
      </c>
      <c r="W64" s="12">
        <f t="shared" si="3"/>
        <v>0.0958904109589041</v>
      </c>
      <c r="X64" s="3">
        <v>24</v>
      </c>
      <c r="Y64" s="12">
        <v>0.26666666666666666</v>
      </c>
      <c r="Z64" s="3">
        <v>0</v>
      </c>
      <c r="AA64" s="146">
        <v>0</v>
      </c>
    </row>
    <row r="65" spans="1:27" ht="15" customHeight="1">
      <c r="A65" s="336"/>
      <c r="B65" s="277">
        <v>2009</v>
      </c>
      <c r="C65" s="16">
        <v>107</v>
      </c>
      <c r="D65" s="10">
        <v>95</v>
      </c>
      <c r="E65" s="9">
        <v>0.8878504672897196</v>
      </c>
      <c r="F65" s="10">
        <v>12</v>
      </c>
      <c r="G65" s="9">
        <v>0.11214953271028037</v>
      </c>
      <c r="H65" s="10">
        <v>12</v>
      </c>
      <c r="I65" s="17">
        <v>0.11214953271028037</v>
      </c>
      <c r="J65" s="13">
        <v>107</v>
      </c>
      <c r="K65" s="3">
        <v>80</v>
      </c>
      <c r="L65" s="11">
        <v>0.7476635514018691</v>
      </c>
      <c r="M65" s="3">
        <f t="shared" si="0"/>
        <v>15</v>
      </c>
      <c r="N65" s="11">
        <f t="shared" si="1"/>
        <v>0.15789473684210525</v>
      </c>
      <c r="O65" s="3">
        <v>27</v>
      </c>
      <c r="P65" s="11">
        <v>0.2523364485981308</v>
      </c>
      <c r="Q65" s="3">
        <v>0</v>
      </c>
      <c r="R65" s="14">
        <v>0</v>
      </c>
      <c r="S65" s="15">
        <v>107</v>
      </c>
      <c r="T65" s="3">
        <v>67</v>
      </c>
      <c r="U65" s="12">
        <v>0.6261682242990654</v>
      </c>
      <c r="V65" s="3">
        <f t="shared" si="2"/>
        <v>13</v>
      </c>
      <c r="W65" s="12">
        <f t="shared" si="3"/>
        <v>0.1625</v>
      </c>
      <c r="X65" s="3">
        <v>40</v>
      </c>
      <c r="Y65" s="12">
        <v>0.37383177570093457</v>
      </c>
      <c r="Z65" s="3">
        <v>0</v>
      </c>
      <c r="AA65" s="146">
        <v>0</v>
      </c>
    </row>
    <row r="66" spans="1:27" ht="15" customHeight="1">
      <c r="A66" s="336"/>
      <c r="B66" s="277">
        <v>2010</v>
      </c>
      <c r="C66" s="16">
        <v>77</v>
      </c>
      <c r="D66" s="10">
        <v>71</v>
      </c>
      <c r="E66" s="9">
        <v>0.922077922077922</v>
      </c>
      <c r="F66" s="10">
        <v>6</v>
      </c>
      <c r="G66" s="9">
        <v>0.07792207792207792</v>
      </c>
      <c r="H66" s="10">
        <v>6</v>
      </c>
      <c r="I66" s="17">
        <v>0.07792207792207792</v>
      </c>
      <c r="J66" s="13">
        <v>77</v>
      </c>
      <c r="K66" s="3">
        <v>62</v>
      </c>
      <c r="L66" s="11">
        <v>0.8051948051948052</v>
      </c>
      <c r="M66" s="3">
        <f t="shared" si="0"/>
        <v>9</v>
      </c>
      <c r="N66" s="11">
        <f t="shared" si="1"/>
        <v>0.1267605633802817</v>
      </c>
      <c r="O66" s="3">
        <v>15</v>
      </c>
      <c r="P66" s="11">
        <v>0.19480519480519484</v>
      </c>
      <c r="Q66" s="3">
        <v>0</v>
      </c>
      <c r="R66" s="14">
        <v>0</v>
      </c>
      <c r="S66" s="15">
        <v>77</v>
      </c>
      <c r="T66" s="3">
        <v>60</v>
      </c>
      <c r="U66" s="12">
        <v>0.7792207792207794</v>
      </c>
      <c r="V66" s="3">
        <f t="shared" si="2"/>
        <v>2</v>
      </c>
      <c r="W66" s="12">
        <f t="shared" si="3"/>
        <v>0.03225806451612903</v>
      </c>
      <c r="X66" s="3">
        <v>17</v>
      </c>
      <c r="Y66" s="12">
        <v>0.2207792207792208</v>
      </c>
      <c r="Z66" s="3">
        <v>0</v>
      </c>
      <c r="AA66" s="146">
        <v>0</v>
      </c>
    </row>
    <row r="67" spans="1:27" ht="15" customHeight="1">
      <c r="A67" s="336"/>
      <c r="B67" s="277">
        <v>2011</v>
      </c>
      <c r="C67" s="16">
        <v>73</v>
      </c>
      <c r="D67" s="10">
        <v>63</v>
      </c>
      <c r="E67" s="9">
        <v>0.863013698630137</v>
      </c>
      <c r="F67" s="10">
        <v>10</v>
      </c>
      <c r="G67" s="9">
        <v>0.136986301369863</v>
      </c>
      <c r="H67" s="10">
        <v>10</v>
      </c>
      <c r="I67" s="17">
        <v>0.136986301369863</v>
      </c>
      <c r="J67" s="13">
        <v>73</v>
      </c>
      <c r="K67" s="3">
        <v>58</v>
      </c>
      <c r="L67" s="11">
        <v>0.7945205479452055</v>
      </c>
      <c r="M67" s="3">
        <f t="shared" si="0"/>
        <v>5</v>
      </c>
      <c r="N67" s="11">
        <f t="shared" si="1"/>
        <v>0.07936507936507936</v>
      </c>
      <c r="O67" s="3">
        <v>15</v>
      </c>
      <c r="P67" s="11">
        <v>0.2054794520547945</v>
      </c>
      <c r="Q67" s="3">
        <v>0</v>
      </c>
      <c r="R67" s="14">
        <v>0</v>
      </c>
      <c r="S67" s="15">
        <v>73</v>
      </c>
      <c r="T67" s="3">
        <v>26</v>
      </c>
      <c r="U67" s="12">
        <v>0.767</v>
      </c>
      <c r="V67" s="3">
        <f t="shared" si="2"/>
        <v>32</v>
      </c>
      <c r="W67" s="12">
        <f t="shared" si="3"/>
        <v>0.5517241379310345</v>
      </c>
      <c r="X67" s="3">
        <v>17</v>
      </c>
      <c r="Y67" s="12">
        <v>0.233</v>
      </c>
      <c r="Z67" s="3">
        <v>0</v>
      </c>
      <c r="AA67" s="146">
        <v>0</v>
      </c>
    </row>
    <row r="68" spans="1:27" ht="15" customHeight="1">
      <c r="A68" s="336"/>
      <c r="B68" s="281">
        <v>2012</v>
      </c>
      <c r="C68" s="87">
        <v>68</v>
      </c>
      <c r="D68" s="88">
        <v>61</v>
      </c>
      <c r="E68" s="89">
        <v>0.8970588235294117</v>
      </c>
      <c r="F68" s="88">
        <v>7</v>
      </c>
      <c r="G68" s="89">
        <v>0.10294117647058823</v>
      </c>
      <c r="H68" s="88">
        <v>7</v>
      </c>
      <c r="I68" s="97">
        <v>0.10294117647058823</v>
      </c>
      <c r="J68" s="90">
        <v>68</v>
      </c>
      <c r="K68" s="91">
        <v>57</v>
      </c>
      <c r="L68" s="92">
        <v>0.838</v>
      </c>
      <c r="M68" s="3">
        <f t="shared" si="0"/>
        <v>4</v>
      </c>
      <c r="N68" s="92">
        <f t="shared" si="1"/>
        <v>0.06557377049180328</v>
      </c>
      <c r="O68" s="91">
        <v>11</v>
      </c>
      <c r="P68" s="92">
        <v>0.162</v>
      </c>
      <c r="Q68" s="91">
        <v>0</v>
      </c>
      <c r="R68" s="93">
        <v>0</v>
      </c>
      <c r="S68" s="94">
        <v>68</v>
      </c>
      <c r="T68" s="91"/>
      <c r="U68" s="95"/>
      <c r="V68" s="91"/>
      <c r="W68" s="95"/>
      <c r="X68" s="91"/>
      <c r="Y68" s="95"/>
      <c r="Z68" s="91">
        <v>68</v>
      </c>
      <c r="AA68" s="147">
        <v>1</v>
      </c>
    </row>
    <row r="69" spans="1:27" ht="15" customHeight="1" thickBot="1">
      <c r="A69" s="393"/>
      <c r="B69" s="264">
        <v>2013</v>
      </c>
      <c r="C69" s="133">
        <v>68</v>
      </c>
      <c r="D69" s="35">
        <v>58</v>
      </c>
      <c r="E69" s="36">
        <v>0.841</v>
      </c>
      <c r="F69" s="35"/>
      <c r="G69" s="36"/>
      <c r="H69" s="35"/>
      <c r="I69" s="61"/>
      <c r="J69" s="37"/>
      <c r="K69" s="38"/>
      <c r="L69" s="39"/>
      <c r="M69" s="38"/>
      <c r="N69" s="39"/>
      <c r="O69" s="38"/>
      <c r="P69" s="39"/>
      <c r="Q69" s="38"/>
      <c r="R69" s="40"/>
      <c r="S69" s="41"/>
      <c r="T69" s="38"/>
      <c r="U69" s="42"/>
      <c r="V69" s="38"/>
      <c r="W69" s="42"/>
      <c r="X69" s="38"/>
      <c r="Y69" s="42"/>
      <c r="Z69" s="38"/>
      <c r="AA69" s="145"/>
    </row>
    <row r="70" spans="1:27" s="1" customFormat="1" ht="15" customHeight="1" thickBot="1" thickTop="1">
      <c r="A70" s="373" t="s">
        <v>77</v>
      </c>
      <c r="B70" s="391"/>
      <c r="C70" s="98"/>
      <c r="D70" s="99"/>
      <c r="E70" s="100">
        <f>AVERAGE(E56:E69)</f>
        <v>0.8900652472954744</v>
      </c>
      <c r="F70" s="99"/>
      <c r="G70" s="100">
        <f>AVERAGE(G56:G68)</f>
        <v>0.10616050291256585</v>
      </c>
      <c r="H70" s="99"/>
      <c r="I70" s="101">
        <f>AVERAGE(I56:I68)</f>
        <v>0.10616050291256585</v>
      </c>
      <c r="J70" s="102"/>
      <c r="K70" s="103"/>
      <c r="L70" s="136">
        <f>AVERAGE(L56:L68)</f>
        <v>0.81323411617943</v>
      </c>
      <c r="M70" s="99"/>
      <c r="N70" s="136">
        <f>AVERAGE(N56:N68)</f>
        <v>0.0898036151031934</v>
      </c>
      <c r="O70" s="99"/>
      <c r="P70" s="136">
        <f>AVERAGE(P56:P68)</f>
        <v>0.18676588382056986</v>
      </c>
      <c r="Q70" s="99"/>
      <c r="R70" s="104"/>
      <c r="S70" s="105"/>
      <c r="T70" s="99"/>
      <c r="U70" s="136">
        <f>AVERAGE(U56:U67)</f>
        <v>0.7548814295313447</v>
      </c>
      <c r="V70" s="99"/>
      <c r="W70" s="136">
        <f>AVERAGE(W56:W67)</f>
        <v>0.11250630914118413</v>
      </c>
      <c r="X70" s="99"/>
      <c r="Y70" s="136">
        <f>AVERAGE(Y56:Y67)</f>
        <v>0.24511857046865526</v>
      </c>
      <c r="Z70" s="99"/>
      <c r="AA70" s="152"/>
    </row>
    <row r="71" spans="1:27" s="1" customFormat="1" ht="15" customHeight="1" thickBot="1" thickTop="1">
      <c r="A71" s="375" t="s">
        <v>71</v>
      </c>
      <c r="B71" s="295"/>
      <c r="C71" s="80"/>
      <c r="D71" s="74"/>
      <c r="E71" s="75">
        <f>_xlfn.STDEV.P(E56:E69)</f>
        <v>0.03195059648448747</v>
      </c>
      <c r="F71" s="74"/>
      <c r="G71" s="75">
        <f>_xlfn.STDEV.P(G56:G68)</f>
        <v>0.029998955915729136</v>
      </c>
      <c r="H71" s="74"/>
      <c r="I71" s="76">
        <f>_xlfn.STDEV.P(I56:I68)</f>
        <v>0.029998955915729136</v>
      </c>
      <c r="J71" s="73"/>
      <c r="K71" s="74"/>
      <c r="L71" s="75">
        <f>_xlfn.STDEV.P(L56:L68)</f>
        <v>0.037942877936341365</v>
      </c>
      <c r="M71" s="74"/>
      <c r="N71" s="75">
        <f>_xlfn.STDEV.P(N56:N68)</f>
        <v>0.039348763759287815</v>
      </c>
      <c r="O71" s="74"/>
      <c r="P71" s="75">
        <f>_xlfn.STDEV.P(P56:P68)</f>
        <v>0.037942877936341386</v>
      </c>
      <c r="Q71" s="74"/>
      <c r="R71" s="77"/>
      <c r="S71" s="78"/>
      <c r="T71" s="74"/>
      <c r="U71" s="75">
        <f>_xlfn.STDEV.P(U56:U67)</f>
        <v>0.04642976886066757</v>
      </c>
      <c r="V71" s="74"/>
      <c r="W71" s="75">
        <f>_xlfn.STDEV.P(W56:W67)</f>
        <v>0.13735873457476636</v>
      </c>
      <c r="X71" s="74"/>
      <c r="Y71" s="75">
        <f>_xlfn.STDEV.P(Y56:Y67)</f>
        <v>0.046429768860667464</v>
      </c>
      <c r="Z71" s="74"/>
      <c r="AA71" s="149"/>
    </row>
    <row r="72" spans="1:27" s="1" customFormat="1" ht="15" customHeight="1" thickBot="1" thickTop="1">
      <c r="A72" s="372" t="s">
        <v>75</v>
      </c>
      <c r="B72" s="297"/>
      <c r="C72" s="83"/>
      <c r="D72" s="84"/>
      <c r="E72" s="85">
        <f>(E69-E56)/($B$18-$B$5)</f>
        <v>-0.0050192307692307715</v>
      </c>
      <c r="F72" s="84"/>
      <c r="G72" s="85">
        <f>SLOPE(G56:G68,$B$56:$B$68)</f>
        <v>-0.003509953788896759</v>
      </c>
      <c r="H72" s="84"/>
      <c r="I72" s="86">
        <f>SLOPE(I56:I68,$B$56:$B$68)</f>
        <v>-0.003509953788896759</v>
      </c>
      <c r="J72" s="70"/>
      <c r="K72" s="69"/>
      <c r="L72" s="85">
        <f>(L68-L56)/($B$17-$B$5)</f>
        <v>-0.0022152777777777743</v>
      </c>
      <c r="M72" s="69"/>
      <c r="N72" s="85">
        <f>(N68-N56)/($B$17-$B$5)</f>
        <v>0.0016330632497958675</v>
      </c>
      <c r="O72" s="69"/>
      <c r="P72" s="85">
        <f>(P68-P56)/($B$17-$B$5)</f>
        <v>0.002215277777777779</v>
      </c>
      <c r="Q72" s="69"/>
      <c r="R72" s="71"/>
      <c r="S72" s="72"/>
      <c r="T72" s="69"/>
      <c r="U72" s="85">
        <f>(U67-U56)/($B$16-$B$5)</f>
        <v>-0.001295454545454544</v>
      </c>
      <c r="V72" s="69"/>
      <c r="W72" s="85">
        <f>(W67-W56)/($B$16-$B$5)</f>
        <v>0.04139441779657816</v>
      </c>
      <c r="X72" s="69"/>
      <c r="Y72" s="85">
        <f>(Y67-Y56)/($B$16-$B$5)</f>
        <v>0.0012954545454545467</v>
      </c>
      <c r="Z72" s="69"/>
      <c r="AA72" s="153"/>
    </row>
    <row r="73" spans="1:27" ht="15" customHeight="1" thickTop="1">
      <c r="A73" s="346" t="s">
        <v>57</v>
      </c>
      <c r="B73" s="275" t="s">
        <v>1</v>
      </c>
      <c r="C73" s="16">
        <v>147</v>
      </c>
      <c r="D73" s="10">
        <v>131</v>
      </c>
      <c r="E73" s="9">
        <v>0.891156462585034</v>
      </c>
      <c r="F73" s="10">
        <v>16</v>
      </c>
      <c r="G73" s="9">
        <v>0.10884353741496598</v>
      </c>
      <c r="H73" s="10">
        <v>16</v>
      </c>
      <c r="I73" s="17">
        <v>0.10884353741496598</v>
      </c>
      <c r="J73" s="29">
        <v>147</v>
      </c>
      <c r="K73" s="30">
        <v>121</v>
      </c>
      <c r="L73" s="31">
        <v>0.8231292517006803</v>
      </c>
      <c r="M73" s="30">
        <f t="shared" si="0"/>
        <v>10</v>
      </c>
      <c r="N73" s="31">
        <f t="shared" si="1"/>
        <v>0.07633587786259542</v>
      </c>
      <c r="O73" s="30">
        <v>26</v>
      </c>
      <c r="P73" s="31">
        <v>0.17687074829931973</v>
      </c>
      <c r="Q73" s="30">
        <v>0</v>
      </c>
      <c r="R73" s="32">
        <v>0</v>
      </c>
      <c r="S73" s="33">
        <v>147</v>
      </c>
      <c r="T73" s="30">
        <v>117</v>
      </c>
      <c r="U73" s="34">
        <v>0.7959183673469387</v>
      </c>
      <c r="V73" s="30">
        <f t="shared" si="2"/>
        <v>4</v>
      </c>
      <c r="W73" s="34">
        <f t="shared" si="3"/>
        <v>0.03305785123966942</v>
      </c>
      <c r="X73" s="30">
        <v>30</v>
      </c>
      <c r="Y73" s="34">
        <v>0.20408163265306123</v>
      </c>
      <c r="Z73" s="30">
        <v>0</v>
      </c>
      <c r="AA73" s="151">
        <v>0</v>
      </c>
    </row>
    <row r="74" spans="1:27" ht="15" customHeight="1">
      <c r="A74" s="336"/>
      <c r="B74" s="276" t="s">
        <v>2</v>
      </c>
      <c r="C74" s="16">
        <v>108</v>
      </c>
      <c r="D74" s="10">
        <v>96</v>
      </c>
      <c r="E74" s="9">
        <v>0.8888888888888888</v>
      </c>
      <c r="F74" s="10">
        <v>12</v>
      </c>
      <c r="G74" s="9">
        <v>0.1111111111111111</v>
      </c>
      <c r="H74" s="10">
        <v>12</v>
      </c>
      <c r="I74" s="17">
        <v>0.1111111111111111</v>
      </c>
      <c r="J74" s="13">
        <v>108</v>
      </c>
      <c r="K74" s="3">
        <v>96</v>
      </c>
      <c r="L74" s="11">
        <v>0.8888888888888888</v>
      </c>
      <c r="M74" s="3">
        <f t="shared" si="0"/>
        <v>0</v>
      </c>
      <c r="N74" s="11">
        <f t="shared" si="1"/>
        <v>0</v>
      </c>
      <c r="O74" s="3">
        <v>12</v>
      </c>
      <c r="P74" s="11">
        <v>0.1111111111111111</v>
      </c>
      <c r="Q74" s="3">
        <v>0</v>
      </c>
      <c r="R74" s="14">
        <v>0</v>
      </c>
      <c r="S74" s="15">
        <v>108</v>
      </c>
      <c r="T74" s="3">
        <v>91</v>
      </c>
      <c r="U74" s="12">
        <v>0.8425925925925926</v>
      </c>
      <c r="V74" s="3">
        <f t="shared" si="2"/>
        <v>5</v>
      </c>
      <c r="W74" s="12">
        <f t="shared" si="3"/>
        <v>0.052083333333333336</v>
      </c>
      <c r="X74" s="3">
        <v>17</v>
      </c>
      <c r="Y74" s="12">
        <v>0.1574074074074074</v>
      </c>
      <c r="Z74" s="3">
        <v>0</v>
      </c>
      <c r="AA74" s="146">
        <v>0</v>
      </c>
    </row>
    <row r="75" spans="1:27" ht="15" customHeight="1">
      <c r="A75" s="336"/>
      <c r="B75" s="276" t="s">
        <v>3</v>
      </c>
      <c r="C75" s="16">
        <v>114</v>
      </c>
      <c r="D75" s="10">
        <v>106</v>
      </c>
      <c r="E75" s="9">
        <v>0.9298245614035088</v>
      </c>
      <c r="F75" s="10">
        <v>8</v>
      </c>
      <c r="G75" s="9">
        <v>0.07017543859649122</v>
      </c>
      <c r="H75" s="10">
        <v>8</v>
      </c>
      <c r="I75" s="17">
        <v>0.07017543859649122</v>
      </c>
      <c r="J75" s="13">
        <v>114</v>
      </c>
      <c r="K75" s="3">
        <v>97</v>
      </c>
      <c r="L75" s="11">
        <v>0.8508771929824561</v>
      </c>
      <c r="M75" s="3">
        <f t="shared" si="0"/>
        <v>9</v>
      </c>
      <c r="N75" s="11">
        <f t="shared" si="1"/>
        <v>0.08490566037735849</v>
      </c>
      <c r="O75" s="3">
        <v>17</v>
      </c>
      <c r="P75" s="11">
        <v>0.14912280701754385</v>
      </c>
      <c r="Q75" s="3">
        <v>0</v>
      </c>
      <c r="R75" s="14">
        <v>0</v>
      </c>
      <c r="S75" s="15">
        <v>114</v>
      </c>
      <c r="T75" s="3">
        <v>97</v>
      </c>
      <c r="U75" s="12">
        <v>0.8508771929824561</v>
      </c>
      <c r="V75" s="3">
        <f t="shared" si="2"/>
        <v>0</v>
      </c>
      <c r="W75" s="12">
        <f t="shared" si="3"/>
        <v>0</v>
      </c>
      <c r="X75" s="3">
        <v>17</v>
      </c>
      <c r="Y75" s="12">
        <v>0.14912280701754385</v>
      </c>
      <c r="Z75" s="3">
        <v>0</v>
      </c>
      <c r="AA75" s="146">
        <v>0</v>
      </c>
    </row>
    <row r="76" spans="1:27" ht="15" customHeight="1">
      <c r="A76" s="336"/>
      <c r="B76" s="276" t="s">
        <v>4</v>
      </c>
      <c r="C76" s="16">
        <v>112</v>
      </c>
      <c r="D76" s="10">
        <v>104</v>
      </c>
      <c r="E76" s="9">
        <v>0.9285714285714286</v>
      </c>
      <c r="F76" s="10">
        <v>8</v>
      </c>
      <c r="G76" s="9">
        <v>0.07142857142857144</v>
      </c>
      <c r="H76" s="10">
        <v>8</v>
      </c>
      <c r="I76" s="17">
        <v>0.07142857142857144</v>
      </c>
      <c r="J76" s="13">
        <v>112</v>
      </c>
      <c r="K76" s="3">
        <v>99</v>
      </c>
      <c r="L76" s="11">
        <v>0.8839285714285714</v>
      </c>
      <c r="M76" s="3">
        <f t="shared" si="0"/>
        <v>5</v>
      </c>
      <c r="N76" s="11">
        <f t="shared" si="1"/>
        <v>0.04807692307692308</v>
      </c>
      <c r="O76" s="3">
        <v>13</v>
      </c>
      <c r="P76" s="11">
        <v>0.11607142857142858</v>
      </c>
      <c r="Q76" s="3">
        <v>0</v>
      </c>
      <c r="R76" s="14">
        <v>0</v>
      </c>
      <c r="S76" s="15">
        <v>112</v>
      </c>
      <c r="T76" s="3">
        <v>96</v>
      </c>
      <c r="U76" s="12">
        <v>0.8571428571428571</v>
      </c>
      <c r="V76" s="3">
        <f t="shared" si="2"/>
        <v>3</v>
      </c>
      <c r="W76" s="12">
        <f t="shared" si="3"/>
        <v>0.030303030303030304</v>
      </c>
      <c r="X76" s="3">
        <v>16</v>
      </c>
      <c r="Y76" s="12">
        <v>0.14285714285714288</v>
      </c>
      <c r="Z76" s="3">
        <v>0</v>
      </c>
      <c r="AA76" s="146">
        <v>0</v>
      </c>
    </row>
    <row r="77" spans="1:27" ht="15" customHeight="1">
      <c r="A77" s="336"/>
      <c r="B77" s="276" t="s">
        <v>5</v>
      </c>
      <c r="C77" s="16">
        <v>103</v>
      </c>
      <c r="D77" s="10">
        <v>94</v>
      </c>
      <c r="E77" s="9">
        <v>0.912621359223301</v>
      </c>
      <c r="F77" s="10">
        <v>9</v>
      </c>
      <c r="G77" s="9">
        <v>0.08737864077669903</v>
      </c>
      <c r="H77" s="10">
        <v>9</v>
      </c>
      <c r="I77" s="17">
        <v>0.08737864077669903</v>
      </c>
      <c r="J77" s="13">
        <v>103</v>
      </c>
      <c r="K77" s="3">
        <v>89</v>
      </c>
      <c r="L77" s="11">
        <v>0.8640776699029127</v>
      </c>
      <c r="M77" s="3">
        <f t="shared" si="0"/>
        <v>5</v>
      </c>
      <c r="N77" s="11">
        <f t="shared" si="1"/>
        <v>0.05319148936170213</v>
      </c>
      <c r="O77" s="3">
        <v>14</v>
      </c>
      <c r="P77" s="11">
        <v>0.13592233009708737</v>
      </c>
      <c r="Q77" s="3">
        <v>0</v>
      </c>
      <c r="R77" s="14">
        <v>0</v>
      </c>
      <c r="S77" s="15">
        <v>103</v>
      </c>
      <c r="T77" s="3">
        <v>83</v>
      </c>
      <c r="U77" s="12">
        <v>0.8058252427184466</v>
      </c>
      <c r="V77" s="3">
        <f t="shared" si="2"/>
        <v>6</v>
      </c>
      <c r="W77" s="12">
        <f t="shared" si="3"/>
        <v>0.06741573033707865</v>
      </c>
      <c r="X77" s="3">
        <v>20</v>
      </c>
      <c r="Y77" s="12">
        <v>0.1941747572815534</v>
      </c>
      <c r="Z77" s="3">
        <v>0</v>
      </c>
      <c r="AA77" s="146">
        <v>0</v>
      </c>
    </row>
    <row r="78" spans="1:27" ht="15" customHeight="1">
      <c r="A78" s="336"/>
      <c r="B78" s="276" t="s">
        <v>6</v>
      </c>
      <c r="C78" s="16">
        <v>104</v>
      </c>
      <c r="D78" s="10">
        <v>101</v>
      </c>
      <c r="E78" s="9">
        <v>0.9711538461538461</v>
      </c>
      <c r="F78" s="10">
        <v>3</v>
      </c>
      <c r="G78" s="9">
        <v>0.028846153846153844</v>
      </c>
      <c r="H78" s="10">
        <v>3</v>
      </c>
      <c r="I78" s="17">
        <v>0.028846153846153844</v>
      </c>
      <c r="J78" s="13">
        <v>104</v>
      </c>
      <c r="K78" s="3">
        <v>96</v>
      </c>
      <c r="L78" s="11">
        <v>0.923076923076923</v>
      </c>
      <c r="M78" s="3">
        <f t="shared" si="0"/>
        <v>5</v>
      </c>
      <c r="N78" s="11">
        <f t="shared" si="1"/>
        <v>0.04950495049504951</v>
      </c>
      <c r="O78" s="3">
        <v>8</v>
      </c>
      <c r="P78" s="11">
        <v>0.07692307692307693</v>
      </c>
      <c r="Q78" s="3">
        <v>0</v>
      </c>
      <c r="R78" s="14">
        <v>0</v>
      </c>
      <c r="S78" s="15">
        <v>104</v>
      </c>
      <c r="T78" s="3">
        <v>91</v>
      </c>
      <c r="U78" s="12">
        <v>0.875</v>
      </c>
      <c r="V78" s="3">
        <f t="shared" si="2"/>
        <v>5</v>
      </c>
      <c r="W78" s="12">
        <f t="shared" si="3"/>
        <v>0.052083333333333336</v>
      </c>
      <c r="X78" s="3">
        <v>13</v>
      </c>
      <c r="Y78" s="12">
        <v>0.125</v>
      </c>
      <c r="Z78" s="3">
        <v>0</v>
      </c>
      <c r="AA78" s="146">
        <v>0</v>
      </c>
    </row>
    <row r="79" spans="1:27" ht="15" customHeight="1">
      <c r="A79" s="336"/>
      <c r="B79" s="276" t="s">
        <v>7</v>
      </c>
      <c r="C79" s="16">
        <v>110</v>
      </c>
      <c r="D79" s="10">
        <v>100</v>
      </c>
      <c r="E79" s="9">
        <v>0.9090909090909091</v>
      </c>
      <c r="F79" s="10">
        <v>10</v>
      </c>
      <c r="G79" s="9">
        <v>0.09090909090909091</v>
      </c>
      <c r="H79" s="10">
        <v>10</v>
      </c>
      <c r="I79" s="17">
        <v>0.09090909090909091</v>
      </c>
      <c r="J79" s="13">
        <v>110</v>
      </c>
      <c r="K79" s="3">
        <v>91</v>
      </c>
      <c r="L79" s="11">
        <v>0.8272727272727274</v>
      </c>
      <c r="M79" s="3">
        <f t="shared" si="0"/>
        <v>9</v>
      </c>
      <c r="N79" s="11">
        <f t="shared" si="1"/>
        <v>0.09</v>
      </c>
      <c r="O79" s="3">
        <v>19</v>
      </c>
      <c r="P79" s="11">
        <v>0.17272727272727273</v>
      </c>
      <c r="Q79" s="3">
        <v>0</v>
      </c>
      <c r="R79" s="14">
        <v>0</v>
      </c>
      <c r="S79" s="15">
        <v>110</v>
      </c>
      <c r="T79" s="3">
        <v>89</v>
      </c>
      <c r="U79" s="12">
        <v>0.8090909090909091</v>
      </c>
      <c r="V79" s="3">
        <f t="shared" si="2"/>
        <v>2</v>
      </c>
      <c r="W79" s="12">
        <f t="shared" si="3"/>
        <v>0.02197802197802198</v>
      </c>
      <c r="X79" s="3">
        <v>21</v>
      </c>
      <c r="Y79" s="12">
        <v>0.1909090909090909</v>
      </c>
      <c r="Z79" s="3">
        <v>0</v>
      </c>
      <c r="AA79" s="146">
        <v>0</v>
      </c>
    </row>
    <row r="80" spans="1:27" ht="15" customHeight="1">
      <c r="A80" s="336"/>
      <c r="B80" s="277">
        <v>2007</v>
      </c>
      <c r="C80" s="16">
        <v>122</v>
      </c>
      <c r="D80" s="10">
        <v>117</v>
      </c>
      <c r="E80" s="9">
        <v>0.9590163934426229</v>
      </c>
      <c r="F80" s="10">
        <v>5</v>
      </c>
      <c r="G80" s="9">
        <v>0.040983606557377046</v>
      </c>
      <c r="H80" s="10">
        <v>5</v>
      </c>
      <c r="I80" s="17">
        <v>0.040983606557377046</v>
      </c>
      <c r="J80" s="13">
        <v>122</v>
      </c>
      <c r="K80" s="3">
        <v>108</v>
      </c>
      <c r="L80" s="11">
        <v>0.8852459016393442</v>
      </c>
      <c r="M80" s="3">
        <f t="shared" si="0"/>
        <v>9</v>
      </c>
      <c r="N80" s="11">
        <f t="shared" si="1"/>
        <v>0.07692307692307693</v>
      </c>
      <c r="O80" s="3">
        <v>14</v>
      </c>
      <c r="P80" s="11">
        <v>0.11475409836065573</v>
      </c>
      <c r="Q80" s="3">
        <v>0</v>
      </c>
      <c r="R80" s="14">
        <v>0</v>
      </c>
      <c r="S80" s="15">
        <v>122</v>
      </c>
      <c r="T80" s="3">
        <v>103</v>
      </c>
      <c r="U80" s="12">
        <v>0.8442622950819673</v>
      </c>
      <c r="V80" s="3">
        <f t="shared" si="2"/>
        <v>5</v>
      </c>
      <c r="W80" s="12">
        <f t="shared" si="3"/>
        <v>0.046296296296296294</v>
      </c>
      <c r="X80" s="3">
        <v>19</v>
      </c>
      <c r="Y80" s="12">
        <v>0.1557377049180328</v>
      </c>
      <c r="Z80" s="3">
        <v>0</v>
      </c>
      <c r="AA80" s="146">
        <v>0</v>
      </c>
    </row>
    <row r="81" spans="1:27" ht="15" customHeight="1">
      <c r="A81" s="336"/>
      <c r="B81" s="277">
        <v>2008</v>
      </c>
      <c r="C81" s="16">
        <v>134</v>
      </c>
      <c r="D81" s="10">
        <v>129</v>
      </c>
      <c r="E81" s="9">
        <v>0.9626865671641791</v>
      </c>
      <c r="F81" s="10">
        <v>5</v>
      </c>
      <c r="G81" s="9">
        <v>0.03731343283582089</v>
      </c>
      <c r="H81" s="10">
        <v>5</v>
      </c>
      <c r="I81" s="17">
        <v>0.03731343283582089</v>
      </c>
      <c r="J81" s="13">
        <v>134</v>
      </c>
      <c r="K81" s="3">
        <v>115</v>
      </c>
      <c r="L81" s="11">
        <v>0.8582089552238805</v>
      </c>
      <c r="M81" s="3">
        <f t="shared" si="0"/>
        <v>14</v>
      </c>
      <c r="N81" s="11">
        <f t="shared" si="1"/>
        <v>0.10852713178294573</v>
      </c>
      <c r="O81" s="3">
        <v>19</v>
      </c>
      <c r="P81" s="11">
        <v>0.1417910447761194</v>
      </c>
      <c r="Q81" s="3">
        <v>0</v>
      </c>
      <c r="R81" s="14">
        <v>0</v>
      </c>
      <c r="S81" s="15">
        <v>134</v>
      </c>
      <c r="T81" s="3">
        <v>95</v>
      </c>
      <c r="U81" s="12">
        <v>0.7089552238805971</v>
      </c>
      <c r="V81" s="3">
        <f t="shared" si="2"/>
        <v>20</v>
      </c>
      <c r="W81" s="12">
        <f t="shared" si="3"/>
        <v>0.17391304347826086</v>
      </c>
      <c r="X81" s="3">
        <v>39</v>
      </c>
      <c r="Y81" s="12">
        <v>0.291044776119403</v>
      </c>
      <c r="Z81" s="3">
        <v>0</v>
      </c>
      <c r="AA81" s="146">
        <v>0</v>
      </c>
    </row>
    <row r="82" spans="1:27" ht="15" customHeight="1">
      <c r="A82" s="336"/>
      <c r="B82" s="277">
        <v>2009</v>
      </c>
      <c r="C82" s="16">
        <v>115</v>
      </c>
      <c r="D82" s="10">
        <v>109</v>
      </c>
      <c r="E82" s="9">
        <v>0.9478260869565217</v>
      </c>
      <c r="F82" s="10">
        <v>6</v>
      </c>
      <c r="G82" s="9">
        <v>0.052173913043478265</v>
      </c>
      <c r="H82" s="10">
        <v>6</v>
      </c>
      <c r="I82" s="17">
        <v>0.052173913043478265</v>
      </c>
      <c r="J82" s="13">
        <v>115</v>
      </c>
      <c r="K82" s="3">
        <v>99</v>
      </c>
      <c r="L82" s="11">
        <v>0.8608695652173914</v>
      </c>
      <c r="M82" s="3">
        <f t="shared" si="0"/>
        <v>10</v>
      </c>
      <c r="N82" s="11">
        <f t="shared" si="1"/>
        <v>0.09174311926605505</v>
      </c>
      <c r="O82" s="3">
        <v>16</v>
      </c>
      <c r="P82" s="11">
        <v>0.1391304347826087</v>
      </c>
      <c r="Q82" s="3">
        <v>0</v>
      </c>
      <c r="R82" s="14">
        <v>0</v>
      </c>
      <c r="S82" s="15">
        <v>115</v>
      </c>
      <c r="T82" s="3">
        <v>94</v>
      </c>
      <c r="U82" s="12">
        <v>0.8173913043478261</v>
      </c>
      <c r="V82" s="3">
        <f t="shared" si="2"/>
        <v>5</v>
      </c>
      <c r="W82" s="12">
        <f t="shared" si="3"/>
        <v>0.050505050505050504</v>
      </c>
      <c r="X82" s="3">
        <v>21</v>
      </c>
      <c r="Y82" s="12">
        <v>0.1826086956521739</v>
      </c>
      <c r="Z82" s="3">
        <v>0</v>
      </c>
      <c r="AA82" s="146">
        <v>0</v>
      </c>
    </row>
    <row r="83" spans="1:27" ht="15" customHeight="1">
      <c r="A83" s="336"/>
      <c r="B83" s="277">
        <v>2010</v>
      </c>
      <c r="C83" s="16">
        <v>83</v>
      </c>
      <c r="D83" s="10">
        <v>79</v>
      </c>
      <c r="E83" s="9">
        <v>0.9518072289156626</v>
      </c>
      <c r="F83" s="10">
        <v>4</v>
      </c>
      <c r="G83" s="9">
        <v>0.04819277108433735</v>
      </c>
      <c r="H83" s="10">
        <v>4</v>
      </c>
      <c r="I83" s="17">
        <v>0.04819277108433735</v>
      </c>
      <c r="J83" s="13">
        <v>83</v>
      </c>
      <c r="K83" s="3">
        <v>75</v>
      </c>
      <c r="L83" s="11">
        <v>0.9036144578313254</v>
      </c>
      <c r="M83" s="3">
        <f t="shared" si="0"/>
        <v>4</v>
      </c>
      <c r="N83" s="11">
        <f t="shared" si="1"/>
        <v>0.05063291139240506</v>
      </c>
      <c r="O83" s="3">
        <v>8</v>
      </c>
      <c r="P83" s="11">
        <v>0.0963855421686747</v>
      </c>
      <c r="Q83" s="3">
        <v>0</v>
      </c>
      <c r="R83" s="14">
        <v>0</v>
      </c>
      <c r="S83" s="15">
        <v>83</v>
      </c>
      <c r="T83" s="3">
        <v>68</v>
      </c>
      <c r="U83" s="12">
        <v>0.8192771084337349</v>
      </c>
      <c r="V83" s="3">
        <f t="shared" si="2"/>
        <v>7</v>
      </c>
      <c r="W83" s="12">
        <f t="shared" si="3"/>
        <v>0.09333333333333334</v>
      </c>
      <c r="X83" s="3">
        <v>15</v>
      </c>
      <c r="Y83" s="12">
        <v>0.18072289156626506</v>
      </c>
      <c r="Z83" s="3">
        <v>0</v>
      </c>
      <c r="AA83" s="146">
        <v>0</v>
      </c>
    </row>
    <row r="84" spans="1:27" ht="15" customHeight="1">
      <c r="A84" s="336"/>
      <c r="B84" s="277">
        <v>2011</v>
      </c>
      <c r="C84" s="16">
        <v>93</v>
      </c>
      <c r="D84" s="10">
        <v>87</v>
      </c>
      <c r="E84" s="9">
        <v>0.9354838709677419</v>
      </c>
      <c r="F84" s="10">
        <v>6</v>
      </c>
      <c r="G84" s="9">
        <v>0.06451612903225806</v>
      </c>
      <c r="H84" s="10">
        <v>6</v>
      </c>
      <c r="I84" s="17">
        <v>0.06451612903225806</v>
      </c>
      <c r="J84" s="13">
        <v>93</v>
      </c>
      <c r="K84" s="3">
        <v>80</v>
      </c>
      <c r="L84" s="11">
        <v>0.8602150537634408</v>
      </c>
      <c r="M84" s="3">
        <f t="shared" si="0"/>
        <v>7</v>
      </c>
      <c r="N84" s="11">
        <f t="shared" si="1"/>
        <v>0.08045977011494253</v>
      </c>
      <c r="O84" s="3">
        <v>13</v>
      </c>
      <c r="P84" s="11">
        <v>0.13978494623655913</v>
      </c>
      <c r="Q84" s="3">
        <v>0</v>
      </c>
      <c r="R84" s="14">
        <v>0</v>
      </c>
      <c r="S84" s="15">
        <v>93</v>
      </c>
      <c r="T84" s="3">
        <v>83</v>
      </c>
      <c r="U84" s="12">
        <v>0.892</v>
      </c>
      <c r="V84" s="165">
        <f t="shared" si="2"/>
        <v>-3</v>
      </c>
      <c r="W84" s="12">
        <f t="shared" si="3"/>
        <v>-0.0375</v>
      </c>
      <c r="X84" s="3">
        <v>10</v>
      </c>
      <c r="Y84" s="12">
        <v>0.108</v>
      </c>
      <c r="Z84" s="3">
        <v>0</v>
      </c>
      <c r="AA84" s="146">
        <v>0</v>
      </c>
    </row>
    <row r="85" spans="1:27" ht="15" customHeight="1">
      <c r="A85" s="336"/>
      <c r="B85" s="281">
        <v>2012</v>
      </c>
      <c r="C85" s="87">
        <v>100</v>
      </c>
      <c r="D85" s="88">
        <v>96</v>
      </c>
      <c r="E85" s="89">
        <v>0.96</v>
      </c>
      <c r="F85" s="88">
        <v>4</v>
      </c>
      <c r="G85" s="89">
        <v>0.04</v>
      </c>
      <c r="H85" s="88">
        <v>4</v>
      </c>
      <c r="I85" s="97">
        <v>0.04</v>
      </c>
      <c r="J85" s="90">
        <v>100</v>
      </c>
      <c r="K85" s="91">
        <v>90</v>
      </c>
      <c r="L85" s="92">
        <v>0.9</v>
      </c>
      <c r="M85" s="3">
        <v>10</v>
      </c>
      <c r="N85" s="92">
        <f>M85/D85</f>
        <v>0.10416666666666667</v>
      </c>
      <c r="O85" s="91">
        <v>89</v>
      </c>
      <c r="P85" s="92">
        <v>0.148</v>
      </c>
      <c r="Q85" s="91">
        <v>0</v>
      </c>
      <c r="R85" s="93">
        <v>0</v>
      </c>
      <c r="S85" s="94">
        <v>100</v>
      </c>
      <c r="T85" s="91"/>
      <c r="U85" s="95"/>
      <c r="V85" s="91"/>
      <c r="W85" s="95"/>
      <c r="X85" s="91"/>
      <c r="Y85" s="95"/>
      <c r="Z85" s="91">
        <v>100</v>
      </c>
      <c r="AA85" s="147">
        <v>1</v>
      </c>
    </row>
    <row r="86" spans="1:27" ht="15" customHeight="1" thickBot="1">
      <c r="A86" s="393"/>
      <c r="B86" s="264">
        <v>2013</v>
      </c>
      <c r="C86" s="133">
        <v>118</v>
      </c>
      <c r="D86" s="35">
        <v>113</v>
      </c>
      <c r="E86" s="36">
        <v>0.958</v>
      </c>
      <c r="F86" s="35"/>
      <c r="G86" s="36"/>
      <c r="H86" s="35"/>
      <c r="I86" s="61"/>
      <c r="J86" s="37"/>
      <c r="K86" s="38"/>
      <c r="L86" s="39"/>
      <c r="M86" s="38"/>
      <c r="N86" s="39"/>
      <c r="O86" s="38"/>
      <c r="P86" s="39"/>
      <c r="Q86" s="38"/>
      <c r="R86" s="40"/>
      <c r="S86" s="41"/>
      <c r="T86" s="38"/>
      <c r="U86" s="42"/>
      <c r="V86" s="38"/>
      <c r="W86" s="42"/>
      <c r="X86" s="38"/>
      <c r="Y86" s="42"/>
      <c r="Z86" s="38"/>
      <c r="AA86" s="145"/>
    </row>
    <row r="87" spans="1:27" s="1" customFormat="1" ht="15" customHeight="1" thickBot="1" thickTop="1">
      <c r="A87" s="373" t="s">
        <v>77</v>
      </c>
      <c r="B87" s="391"/>
      <c r="C87" s="98"/>
      <c r="D87" s="99"/>
      <c r="E87" s="100">
        <f>AVERAGE(E73:E86)</f>
        <v>0.9361519716688317</v>
      </c>
      <c r="F87" s="99"/>
      <c r="G87" s="100">
        <f>AVERAGE(G73:G85)</f>
        <v>0.06552864589510425</v>
      </c>
      <c r="H87" s="99"/>
      <c r="I87" s="101">
        <f>AVERAGE(I73:I85)</f>
        <v>0.06552864589510425</v>
      </c>
      <c r="J87" s="102"/>
      <c r="K87" s="103"/>
      <c r="L87" s="136">
        <f>AVERAGE(L73:L85)</f>
        <v>0.8714927045329648</v>
      </c>
      <c r="M87" s="99"/>
      <c r="N87" s="136">
        <f>AVERAGE(N73:N85)</f>
        <v>0.07034365979382466</v>
      </c>
      <c r="O87" s="99"/>
      <c r="P87" s="136">
        <f>AVERAGE(P73:P85)</f>
        <v>0.13219960315934293</v>
      </c>
      <c r="Q87" s="99"/>
      <c r="R87" s="104"/>
      <c r="S87" s="105"/>
      <c r="T87" s="99"/>
      <c r="U87" s="136">
        <f>AVERAGE(U73:U84)</f>
        <v>0.826527757801527</v>
      </c>
      <c r="V87" s="99"/>
      <c r="W87" s="136">
        <f>AVERAGE(W73:W84)</f>
        <v>0.04862241867811734</v>
      </c>
      <c r="X87" s="99"/>
      <c r="Y87" s="136">
        <f>AVERAGE(Y73:Y84)</f>
        <v>0.1734722421984729</v>
      </c>
      <c r="Z87" s="99"/>
      <c r="AA87" s="152"/>
    </row>
    <row r="88" spans="1:27" s="1" customFormat="1" ht="15" customHeight="1" thickBot="1" thickTop="1">
      <c r="A88" s="375" t="s">
        <v>71</v>
      </c>
      <c r="B88" s="295"/>
      <c r="C88" s="80"/>
      <c r="D88" s="74"/>
      <c r="E88" s="75">
        <f>_xlfn.STDEV.P(E73:E86)</f>
        <v>0.026079230073840998</v>
      </c>
      <c r="F88" s="74"/>
      <c r="G88" s="75">
        <f>_xlfn.STDEV.P(G73:G85)</f>
        <v>0.026323012534093235</v>
      </c>
      <c r="H88" s="74"/>
      <c r="I88" s="76">
        <f>_xlfn.STDEV.P(I73:I85)</f>
        <v>0.026323012534093235</v>
      </c>
      <c r="J88" s="73"/>
      <c r="K88" s="74"/>
      <c r="L88" s="75">
        <f>_xlfn.STDEV.P(L73:L85)</f>
        <v>0.028206299738436053</v>
      </c>
      <c r="M88" s="74"/>
      <c r="N88" s="75">
        <f>_xlfn.STDEV.P(N73:N85)</f>
        <v>0.02828544781435497</v>
      </c>
      <c r="O88" s="74"/>
      <c r="P88" s="75">
        <f>_xlfn.STDEV.P(P73:P85)</f>
        <v>0.027361972980597515</v>
      </c>
      <c r="Q88" s="74"/>
      <c r="R88" s="77"/>
      <c r="S88" s="78"/>
      <c r="T88" s="74"/>
      <c r="U88" s="75">
        <f>_xlfn.STDEV.P(U73:U84)</f>
        <v>0.045062793994645585</v>
      </c>
      <c r="V88" s="74"/>
      <c r="W88" s="75">
        <f>_xlfn.STDEV.P(W73:W84)</f>
        <v>0.04928818007919846</v>
      </c>
      <c r="X88" s="74"/>
      <c r="Y88" s="75">
        <f>_xlfn.STDEV.P(Y73:Y84)</f>
        <v>0.045062793994645474</v>
      </c>
      <c r="Z88" s="74"/>
      <c r="AA88" s="149"/>
    </row>
    <row r="89" spans="1:27" s="1" customFormat="1" ht="15" customHeight="1" thickBot="1" thickTop="1">
      <c r="A89" s="372" t="s">
        <v>75</v>
      </c>
      <c r="B89" s="297"/>
      <c r="C89" s="83"/>
      <c r="D89" s="84"/>
      <c r="E89" s="85">
        <f>(E86-E73)/($B$18-$B$5)</f>
        <v>0.005141810570381997</v>
      </c>
      <c r="F89" s="84"/>
      <c r="G89" s="85">
        <f>SLOPE(G73:G85,$B$73:$B$85)</f>
        <v>0.002077397538379582</v>
      </c>
      <c r="H89" s="84"/>
      <c r="I89" s="86">
        <f>SLOPE(I73:I85,$B$73:$B$85)</f>
        <v>0.002077397538379582</v>
      </c>
      <c r="J89" s="70"/>
      <c r="K89" s="69"/>
      <c r="L89" s="85">
        <f>(L85-L73)/($B$17-$B$5)</f>
        <v>0.006405895691609977</v>
      </c>
      <c r="M89" s="69"/>
      <c r="N89" s="85">
        <f>(N85-N73)/($B$17-$B$5)</f>
        <v>0.002319232400339271</v>
      </c>
      <c r="O89" s="69"/>
      <c r="P89" s="85">
        <f>(P85-P73)/($B$17-$B$5)</f>
        <v>-0.002405895691609978</v>
      </c>
      <c r="Q89" s="69"/>
      <c r="R89" s="71"/>
      <c r="S89" s="72"/>
      <c r="T89" s="69"/>
      <c r="U89" s="85">
        <f>(U84-U73)/($B$16-$B$5)</f>
        <v>0.008734693877551032</v>
      </c>
      <c r="V89" s="69"/>
      <c r="W89" s="85">
        <f>(W84-W73)/($B$16-$B$5)</f>
        <v>-0.0064143501126972206</v>
      </c>
      <c r="X89" s="69"/>
      <c r="Y89" s="85">
        <f>(Y84-Y73)/($B$16-$B$5)</f>
        <v>-0.008734693877551021</v>
      </c>
      <c r="Z89" s="69"/>
      <c r="AA89" s="153"/>
    </row>
    <row r="90" spans="1:27" ht="15" customHeight="1" thickTop="1">
      <c r="A90" s="346" t="s">
        <v>58</v>
      </c>
      <c r="B90" s="275" t="s">
        <v>1</v>
      </c>
      <c r="C90" s="16">
        <v>135</v>
      </c>
      <c r="D90" s="10">
        <v>120</v>
      </c>
      <c r="E90" s="9">
        <v>0.8888888888888888</v>
      </c>
      <c r="F90" s="10">
        <v>15</v>
      </c>
      <c r="G90" s="9">
        <v>0.1111111111111111</v>
      </c>
      <c r="H90" s="10">
        <v>15</v>
      </c>
      <c r="I90" s="17">
        <v>0.1111111111111111</v>
      </c>
      <c r="J90" s="29">
        <v>135</v>
      </c>
      <c r="K90" s="30">
        <v>113</v>
      </c>
      <c r="L90" s="31">
        <v>0.8370370370370371</v>
      </c>
      <c r="M90" s="30">
        <f aca="true" t="shared" si="4" ref="M90:M135">D90-K90</f>
        <v>7</v>
      </c>
      <c r="N90" s="31">
        <f aca="true" t="shared" si="5" ref="N90:N136">M90/D90</f>
        <v>0.058333333333333334</v>
      </c>
      <c r="O90" s="30">
        <v>22</v>
      </c>
      <c r="P90" s="31">
        <v>0.16296296296296298</v>
      </c>
      <c r="Q90" s="30">
        <v>0</v>
      </c>
      <c r="R90" s="32">
        <v>0</v>
      </c>
      <c r="S90" s="33">
        <v>135</v>
      </c>
      <c r="T90" s="30">
        <v>107</v>
      </c>
      <c r="U90" s="34">
        <v>0.7925925925925925</v>
      </c>
      <c r="V90" s="30">
        <f aca="true" t="shared" si="6" ref="V90:V135">K90-T90</f>
        <v>6</v>
      </c>
      <c r="W90" s="34">
        <f aca="true" t="shared" si="7" ref="W90:W135">V90/K90</f>
        <v>0.05309734513274336</v>
      </c>
      <c r="X90" s="30">
        <v>28</v>
      </c>
      <c r="Y90" s="34">
        <v>0.2074074074074074</v>
      </c>
      <c r="Z90" s="30">
        <v>0</v>
      </c>
      <c r="AA90" s="151">
        <v>0</v>
      </c>
    </row>
    <row r="91" spans="1:27" ht="15" customHeight="1">
      <c r="A91" s="336"/>
      <c r="B91" s="276" t="s">
        <v>2</v>
      </c>
      <c r="C91" s="16">
        <v>136</v>
      </c>
      <c r="D91" s="10">
        <v>128</v>
      </c>
      <c r="E91" s="9">
        <v>0.9411764705882354</v>
      </c>
      <c r="F91" s="10">
        <v>8</v>
      </c>
      <c r="G91" s="9">
        <v>0.05882352941176471</v>
      </c>
      <c r="H91" s="10">
        <v>8</v>
      </c>
      <c r="I91" s="17">
        <v>0.05882352941176471</v>
      </c>
      <c r="J91" s="13">
        <v>136</v>
      </c>
      <c r="K91" s="3">
        <v>116</v>
      </c>
      <c r="L91" s="11">
        <v>0.8529411764705883</v>
      </c>
      <c r="M91" s="3">
        <f t="shared" si="4"/>
        <v>12</v>
      </c>
      <c r="N91" s="11">
        <f t="shared" si="5"/>
        <v>0.09375</v>
      </c>
      <c r="O91" s="3">
        <v>20</v>
      </c>
      <c r="P91" s="11">
        <v>0.14705882352941177</v>
      </c>
      <c r="Q91" s="3">
        <v>0</v>
      </c>
      <c r="R91" s="14">
        <v>0</v>
      </c>
      <c r="S91" s="15">
        <v>136</v>
      </c>
      <c r="T91" s="3">
        <v>110</v>
      </c>
      <c r="U91" s="12">
        <v>0.8088235294117646</v>
      </c>
      <c r="V91" s="3">
        <f t="shared" si="6"/>
        <v>6</v>
      </c>
      <c r="W91" s="12">
        <f t="shared" si="7"/>
        <v>0.05172413793103448</v>
      </c>
      <c r="X91" s="3">
        <v>26</v>
      </c>
      <c r="Y91" s="12">
        <v>0.19117647058823528</v>
      </c>
      <c r="Z91" s="3">
        <v>0</v>
      </c>
      <c r="AA91" s="146">
        <v>0</v>
      </c>
    </row>
    <row r="92" spans="1:27" ht="15" customHeight="1">
      <c r="A92" s="336"/>
      <c r="B92" s="276" t="s">
        <v>3</v>
      </c>
      <c r="C92" s="16">
        <v>108</v>
      </c>
      <c r="D92" s="10">
        <v>102</v>
      </c>
      <c r="E92" s="9">
        <v>0.9444444444444444</v>
      </c>
      <c r="F92" s="10">
        <v>6</v>
      </c>
      <c r="G92" s="9">
        <v>0.05555555555555555</v>
      </c>
      <c r="H92" s="10">
        <v>6</v>
      </c>
      <c r="I92" s="17">
        <v>0.05555555555555555</v>
      </c>
      <c r="J92" s="13">
        <v>108</v>
      </c>
      <c r="K92" s="3">
        <v>100</v>
      </c>
      <c r="L92" s="11">
        <v>0.9259259259259259</v>
      </c>
      <c r="M92" s="3">
        <f t="shared" si="4"/>
        <v>2</v>
      </c>
      <c r="N92" s="11">
        <f t="shared" si="5"/>
        <v>0.0196078431372549</v>
      </c>
      <c r="O92" s="3">
        <v>8</v>
      </c>
      <c r="P92" s="11">
        <v>0.07407407407407407</v>
      </c>
      <c r="Q92" s="3">
        <v>0</v>
      </c>
      <c r="R92" s="14">
        <v>0</v>
      </c>
      <c r="S92" s="15">
        <v>108</v>
      </c>
      <c r="T92" s="3">
        <v>93</v>
      </c>
      <c r="U92" s="12">
        <v>0.8611111111111112</v>
      </c>
      <c r="V92" s="3">
        <f t="shared" si="6"/>
        <v>7</v>
      </c>
      <c r="W92" s="12">
        <f t="shared" si="7"/>
        <v>0.07</v>
      </c>
      <c r="X92" s="3">
        <v>15</v>
      </c>
      <c r="Y92" s="12">
        <v>0.1388888888888889</v>
      </c>
      <c r="Z92" s="3">
        <v>0</v>
      </c>
      <c r="AA92" s="146">
        <v>0</v>
      </c>
    </row>
    <row r="93" spans="1:27" ht="15" customHeight="1">
      <c r="A93" s="336"/>
      <c r="B93" s="276" t="s">
        <v>4</v>
      </c>
      <c r="C93" s="16">
        <v>122</v>
      </c>
      <c r="D93" s="10">
        <v>116</v>
      </c>
      <c r="E93" s="9">
        <v>0.9508196721311475</v>
      </c>
      <c r="F93" s="10">
        <v>6</v>
      </c>
      <c r="G93" s="9">
        <v>0.04918032786885246</v>
      </c>
      <c r="H93" s="10">
        <v>6</v>
      </c>
      <c r="I93" s="17">
        <v>0.04918032786885246</v>
      </c>
      <c r="J93" s="13">
        <v>122</v>
      </c>
      <c r="K93" s="3">
        <v>116</v>
      </c>
      <c r="L93" s="11">
        <v>0.9508196721311475</v>
      </c>
      <c r="M93" s="3">
        <f t="shared" si="4"/>
        <v>0</v>
      </c>
      <c r="N93" s="11">
        <f t="shared" si="5"/>
        <v>0</v>
      </c>
      <c r="O93" s="3">
        <v>6</v>
      </c>
      <c r="P93" s="11">
        <v>0.04918032786885246</v>
      </c>
      <c r="Q93" s="3">
        <v>0</v>
      </c>
      <c r="R93" s="14">
        <v>0</v>
      </c>
      <c r="S93" s="15">
        <v>122</v>
      </c>
      <c r="T93" s="3">
        <v>106</v>
      </c>
      <c r="U93" s="12">
        <v>0.8688524590163935</v>
      </c>
      <c r="V93" s="3">
        <f t="shared" si="6"/>
        <v>10</v>
      </c>
      <c r="W93" s="12">
        <f t="shared" si="7"/>
        <v>0.08620689655172414</v>
      </c>
      <c r="X93" s="3">
        <v>16</v>
      </c>
      <c r="Y93" s="12">
        <v>0.13114754098360656</v>
      </c>
      <c r="Z93" s="3">
        <v>0</v>
      </c>
      <c r="AA93" s="146">
        <v>0</v>
      </c>
    </row>
    <row r="94" spans="1:27" ht="15" customHeight="1">
      <c r="A94" s="336"/>
      <c r="B94" s="276" t="s">
        <v>5</v>
      </c>
      <c r="C94" s="16">
        <v>118</v>
      </c>
      <c r="D94" s="10">
        <v>107</v>
      </c>
      <c r="E94" s="9">
        <v>0.9067796610169492</v>
      </c>
      <c r="F94" s="10">
        <v>11</v>
      </c>
      <c r="G94" s="9">
        <v>0.09322033898305085</v>
      </c>
      <c r="H94" s="10">
        <v>11</v>
      </c>
      <c r="I94" s="17">
        <v>0.09322033898305085</v>
      </c>
      <c r="J94" s="13">
        <v>118</v>
      </c>
      <c r="K94" s="3">
        <v>100</v>
      </c>
      <c r="L94" s="11">
        <v>0.847457627118644</v>
      </c>
      <c r="M94" s="3">
        <f t="shared" si="4"/>
        <v>7</v>
      </c>
      <c r="N94" s="11">
        <f t="shared" si="5"/>
        <v>0.06542056074766354</v>
      </c>
      <c r="O94" s="3">
        <v>18</v>
      </c>
      <c r="P94" s="11">
        <v>0.15254237288135594</v>
      </c>
      <c r="Q94" s="3">
        <v>0</v>
      </c>
      <c r="R94" s="14">
        <v>0</v>
      </c>
      <c r="S94" s="15">
        <v>118</v>
      </c>
      <c r="T94" s="3">
        <v>98</v>
      </c>
      <c r="U94" s="12">
        <v>0.8305084745762712</v>
      </c>
      <c r="V94" s="3">
        <f t="shared" si="6"/>
        <v>2</v>
      </c>
      <c r="W94" s="12">
        <f t="shared" si="7"/>
        <v>0.02</v>
      </c>
      <c r="X94" s="3">
        <v>20</v>
      </c>
      <c r="Y94" s="12">
        <v>0.16949152542372883</v>
      </c>
      <c r="Z94" s="3">
        <v>0</v>
      </c>
      <c r="AA94" s="146">
        <v>0</v>
      </c>
    </row>
    <row r="95" spans="1:27" ht="15" customHeight="1">
      <c r="A95" s="336"/>
      <c r="B95" s="276" t="s">
        <v>6</v>
      </c>
      <c r="C95" s="16">
        <v>116</v>
      </c>
      <c r="D95" s="10">
        <v>108</v>
      </c>
      <c r="E95" s="9">
        <v>0.9310344827586207</v>
      </c>
      <c r="F95" s="10">
        <v>8</v>
      </c>
      <c r="G95" s="9">
        <v>0.06896551724137931</v>
      </c>
      <c r="H95" s="10">
        <v>8</v>
      </c>
      <c r="I95" s="17">
        <v>0.06896551724137931</v>
      </c>
      <c r="J95" s="13">
        <v>116</v>
      </c>
      <c r="K95" s="3">
        <v>102</v>
      </c>
      <c r="L95" s="11">
        <v>0.8793103448275862</v>
      </c>
      <c r="M95" s="3">
        <f t="shared" si="4"/>
        <v>6</v>
      </c>
      <c r="N95" s="11">
        <f t="shared" si="5"/>
        <v>0.05555555555555555</v>
      </c>
      <c r="O95" s="3">
        <v>14</v>
      </c>
      <c r="P95" s="11">
        <v>0.12068965517241378</v>
      </c>
      <c r="Q95" s="3">
        <v>0</v>
      </c>
      <c r="R95" s="14">
        <v>0</v>
      </c>
      <c r="S95" s="15">
        <v>116</v>
      </c>
      <c r="T95" s="3">
        <v>98</v>
      </c>
      <c r="U95" s="12">
        <v>0.8448275862068965</v>
      </c>
      <c r="V95" s="3">
        <f t="shared" si="6"/>
        <v>4</v>
      </c>
      <c r="W95" s="12">
        <f t="shared" si="7"/>
        <v>0.0392156862745098</v>
      </c>
      <c r="X95" s="3">
        <v>18</v>
      </c>
      <c r="Y95" s="12">
        <v>0.15517241379310345</v>
      </c>
      <c r="Z95" s="3">
        <v>0</v>
      </c>
      <c r="AA95" s="146">
        <v>0</v>
      </c>
    </row>
    <row r="96" spans="1:27" ht="15" customHeight="1">
      <c r="A96" s="336"/>
      <c r="B96" s="276" t="s">
        <v>7</v>
      </c>
      <c r="C96" s="16">
        <v>117</v>
      </c>
      <c r="D96" s="10">
        <v>109</v>
      </c>
      <c r="E96" s="9">
        <v>0.9316239316239315</v>
      </c>
      <c r="F96" s="10">
        <v>8</v>
      </c>
      <c r="G96" s="9">
        <v>0.06837606837606837</v>
      </c>
      <c r="H96" s="10">
        <v>8</v>
      </c>
      <c r="I96" s="17">
        <v>0.06837606837606837</v>
      </c>
      <c r="J96" s="13">
        <v>117</v>
      </c>
      <c r="K96" s="3">
        <v>96</v>
      </c>
      <c r="L96" s="11">
        <v>0.8205128205128206</v>
      </c>
      <c r="M96" s="3">
        <f t="shared" si="4"/>
        <v>13</v>
      </c>
      <c r="N96" s="11">
        <f t="shared" si="5"/>
        <v>0.11926605504587157</v>
      </c>
      <c r="O96" s="3">
        <v>21</v>
      </c>
      <c r="P96" s="11">
        <v>0.1794871794871795</v>
      </c>
      <c r="Q96" s="3">
        <v>0</v>
      </c>
      <c r="R96" s="14">
        <v>0</v>
      </c>
      <c r="S96" s="15">
        <v>117</v>
      </c>
      <c r="T96" s="3">
        <v>92</v>
      </c>
      <c r="U96" s="12">
        <v>0.7863247863247864</v>
      </c>
      <c r="V96" s="3">
        <f t="shared" si="6"/>
        <v>4</v>
      </c>
      <c r="W96" s="12">
        <f t="shared" si="7"/>
        <v>0.041666666666666664</v>
      </c>
      <c r="X96" s="3">
        <v>25</v>
      </c>
      <c r="Y96" s="12">
        <v>0.21367521367521367</v>
      </c>
      <c r="Z96" s="3">
        <v>0</v>
      </c>
      <c r="AA96" s="146">
        <v>0</v>
      </c>
    </row>
    <row r="97" spans="1:27" ht="15" customHeight="1">
      <c r="A97" s="336"/>
      <c r="B97" s="277">
        <v>2007</v>
      </c>
      <c r="C97" s="16">
        <v>124</v>
      </c>
      <c r="D97" s="10">
        <v>120</v>
      </c>
      <c r="E97" s="9">
        <v>0.967741935483871</v>
      </c>
      <c r="F97" s="10">
        <v>4</v>
      </c>
      <c r="G97" s="9">
        <v>0.03225806451612903</v>
      </c>
      <c r="H97" s="10">
        <v>4</v>
      </c>
      <c r="I97" s="17">
        <v>0.03225806451612903</v>
      </c>
      <c r="J97" s="13">
        <v>124</v>
      </c>
      <c r="K97" s="3">
        <v>112</v>
      </c>
      <c r="L97" s="11">
        <v>0.9032258064516128</v>
      </c>
      <c r="M97" s="3">
        <f t="shared" si="4"/>
        <v>8</v>
      </c>
      <c r="N97" s="11">
        <f t="shared" si="5"/>
        <v>0.06666666666666667</v>
      </c>
      <c r="O97" s="3">
        <v>12</v>
      </c>
      <c r="P97" s="11">
        <v>0.0967741935483871</v>
      </c>
      <c r="Q97" s="3">
        <v>0</v>
      </c>
      <c r="R97" s="14">
        <v>0</v>
      </c>
      <c r="S97" s="15">
        <v>124</v>
      </c>
      <c r="T97" s="3">
        <v>106</v>
      </c>
      <c r="U97" s="12">
        <v>0.8548387096774194</v>
      </c>
      <c r="V97" s="3">
        <f t="shared" si="6"/>
        <v>6</v>
      </c>
      <c r="W97" s="12">
        <f t="shared" si="7"/>
        <v>0.05357142857142857</v>
      </c>
      <c r="X97" s="3">
        <v>18</v>
      </c>
      <c r="Y97" s="12">
        <v>0.14516129032258066</v>
      </c>
      <c r="Z97" s="3">
        <v>0</v>
      </c>
      <c r="AA97" s="146">
        <v>0</v>
      </c>
    </row>
    <row r="98" spans="1:27" ht="15" customHeight="1">
      <c r="A98" s="336"/>
      <c r="B98" s="277">
        <v>2008</v>
      </c>
      <c r="C98" s="16">
        <v>123</v>
      </c>
      <c r="D98" s="10">
        <v>113</v>
      </c>
      <c r="E98" s="9">
        <v>0.9186991869918699</v>
      </c>
      <c r="F98" s="10">
        <v>10</v>
      </c>
      <c r="G98" s="9">
        <v>0.08130081300813007</v>
      </c>
      <c r="H98" s="10">
        <v>10</v>
      </c>
      <c r="I98" s="17">
        <v>0.08130081300813007</v>
      </c>
      <c r="J98" s="13">
        <v>123</v>
      </c>
      <c r="K98" s="3">
        <v>111</v>
      </c>
      <c r="L98" s="11">
        <v>0.9024390243902439</v>
      </c>
      <c r="M98" s="3">
        <f t="shared" si="4"/>
        <v>2</v>
      </c>
      <c r="N98" s="11">
        <f t="shared" si="5"/>
        <v>0.017699115044247787</v>
      </c>
      <c r="O98" s="3">
        <v>12</v>
      </c>
      <c r="P98" s="11">
        <v>0.0975609756097561</v>
      </c>
      <c r="Q98" s="3">
        <v>0</v>
      </c>
      <c r="R98" s="14">
        <v>0</v>
      </c>
      <c r="S98" s="15">
        <v>123</v>
      </c>
      <c r="T98" s="3">
        <v>105</v>
      </c>
      <c r="U98" s="12">
        <v>0.8536585365853658</v>
      </c>
      <c r="V98" s="3">
        <f t="shared" si="6"/>
        <v>6</v>
      </c>
      <c r="W98" s="12">
        <f t="shared" si="7"/>
        <v>0.05405405405405406</v>
      </c>
      <c r="X98" s="3">
        <v>18</v>
      </c>
      <c r="Y98" s="12">
        <v>0.14634146341463414</v>
      </c>
      <c r="Z98" s="3">
        <v>0</v>
      </c>
      <c r="AA98" s="146">
        <v>0</v>
      </c>
    </row>
    <row r="99" spans="1:27" ht="15" customHeight="1">
      <c r="A99" s="336"/>
      <c r="B99" s="277">
        <v>2009</v>
      </c>
      <c r="C99" s="16">
        <v>116</v>
      </c>
      <c r="D99" s="10">
        <v>105</v>
      </c>
      <c r="E99" s="9">
        <v>0.9051724137931035</v>
      </c>
      <c r="F99" s="10">
        <v>11</v>
      </c>
      <c r="G99" s="9">
        <v>0.09482758620689655</v>
      </c>
      <c r="H99" s="10">
        <v>11</v>
      </c>
      <c r="I99" s="17">
        <v>0.09482758620689655</v>
      </c>
      <c r="J99" s="13">
        <v>116</v>
      </c>
      <c r="K99" s="3">
        <v>95</v>
      </c>
      <c r="L99" s="11">
        <v>0.8189655172413793</v>
      </c>
      <c r="M99" s="3">
        <f t="shared" si="4"/>
        <v>10</v>
      </c>
      <c r="N99" s="11">
        <f t="shared" si="5"/>
        <v>0.09523809523809523</v>
      </c>
      <c r="O99" s="3">
        <v>21</v>
      </c>
      <c r="P99" s="11">
        <v>0.18103448275862066</v>
      </c>
      <c r="Q99" s="3">
        <v>0</v>
      </c>
      <c r="R99" s="14">
        <v>0</v>
      </c>
      <c r="S99" s="15">
        <v>116</v>
      </c>
      <c r="T99" s="3">
        <v>88</v>
      </c>
      <c r="U99" s="12">
        <v>0.7586206896551724</v>
      </c>
      <c r="V99" s="3">
        <f t="shared" si="6"/>
        <v>7</v>
      </c>
      <c r="W99" s="12">
        <f t="shared" si="7"/>
        <v>0.07368421052631578</v>
      </c>
      <c r="X99" s="3">
        <v>28</v>
      </c>
      <c r="Y99" s="12">
        <v>0.24137931034482757</v>
      </c>
      <c r="Z99" s="3">
        <v>0</v>
      </c>
      <c r="AA99" s="146">
        <v>0</v>
      </c>
    </row>
    <row r="100" spans="1:27" ht="15" customHeight="1">
      <c r="A100" s="336"/>
      <c r="B100" s="277">
        <v>2010</v>
      </c>
      <c r="C100" s="16">
        <v>67</v>
      </c>
      <c r="D100" s="10">
        <v>58</v>
      </c>
      <c r="E100" s="9">
        <v>0.8656716417910446</v>
      </c>
      <c r="F100" s="10">
        <v>9</v>
      </c>
      <c r="G100" s="9">
        <v>0.13432835820895522</v>
      </c>
      <c r="H100" s="10">
        <v>9</v>
      </c>
      <c r="I100" s="17">
        <v>0.13432835820895522</v>
      </c>
      <c r="J100" s="13">
        <v>67</v>
      </c>
      <c r="K100" s="3">
        <v>57</v>
      </c>
      <c r="L100" s="11">
        <v>0.8507462686567164</v>
      </c>
      <c r="M100" s="3">
        <f t="shared" si="4"/>
        <v>1</v>
      </c>
      <c r="N100" s="11">
        <f t="shared" si="5"/>
        <v>0.017241379310344827</v>
      </c>
      <c r="O100" s="3">
        <v>10</v>
      </c>
      <c r="P100" s="11">
        <v>0.14925373134328357</v>
      </c>
      <c r="Q100" s="3">
        <v>0</v>
      </c>
      <c r="R100" s="14">
        <v>0</v>
      </c>
      <c r="S100" s="15">
        <v>67</v>
      </c>
      <c r="T100" s="3">
        <v>53</v>
      </c>
      <c r="U100" s="12">
        <v>0.7910447761194029</v>
      </c>
      <c r="V100" s="3">
        <f t="shared" si="6"/>
        <v>4</v>
      </c>
      <c r="W100" s="12">
        <f t="shared" si="7"/>
        <v>0.07017543859649122</v>
      </c>
      <c r="X100" s="3">
        <v>14</v>
      </c>
      <c r="Y100" s="12">
        <v>0.208955223880597</v>
      </c>
      <c r="Z100" s="3">
        <v>0</v>
      </c>
      <c r="AA100" s="146">
        <v>0</v>
      </c>
    </row>
    <row r="101" spans="1:27" ht="15" customHeight="1">
      <c r="A101" s="336"/>
      <c r="B101" s="277">
        <v>2011</v>
      </c>
      <c r="C101" s="16">
        <v>73</v>
      </c>
      <c r="D101" s="10">
        <v>68</v>
      </c>
      <c r="E101" s="9">
        <v>0.9315068493150684</v>
      </c>
      <c r="F101" s="10">
        <v>5</v>
      </c>
      <c r="G101" s="9">
        <v>0.0684931506849315</v>
      </c>
      <c r="H101" s="10">
        <v>5</v>
      </c>
      <c r="I101" s="17">
        <v>0.0684931506849315</v>
      </c>
      <c r="J101" s="13">
        <v>73</v>
      </c>
      <c r="K101" s="3">
        <v>64</v>
      </c>
      <c r="L101" s="11">
        <v>0.8767123287671232</v>
      </c>
      <c r="M101" s="3">
        <f t="shared" si="4"/>
        <v>4</v>
      </c>
      <c r="N101" s="11">
        <f t="shared" si="5"/>
        <v>0.058823529411764705</v>
      </c>
      <c r="O101" s="3">
        <v>9</v>
      </c>
      <c r="P101" s="11">
        <v>0.1232876712328767</v>
      </c>
      <c r="Q101" s="3">
        <v>0</v>
      </c>
      <c r="R101" s="14">
        <v>0</v>
      </c>
      <c r="S101" s="15">
        <v>73</v>
      </c>
      <c r="T101" s="3">
        <v>65</v>
      </c>
      <c r="U101" s="12">
        <v>0.89</v>
      </c>
      <c r="V101" s="165">
        <f t="shared" si="6"/>
        <v>-1</v>
      </c>
      <c r="W101" s="12">
        <f t="shared" si="7"/>
        <v>-0.015625</v>
      </c>
      <c r="X101" s="3">
        <v>8</v>
      </c>
      <c r="Y101" s="12">
        <v>0.11</v>
      </c>
      <c r="Z101" s="3">
        <v>0</v>
      </c>
      <c r="AA101" s="146">
        <v>0</v>
      </c>
    </row>
    <row r="102" spans="1:27" ht="15" customHeight="1">
      <c r="A102" s="336"/>
      <c r="B102" s="281">
        <v>2012</v>
      </c>
      <c r="C102" s="87">
        <v>78</v>
      </c>
      <c r="D102" s="88">
        <v>74</v>
      </c>
      <c r="E102" s="89">
        <v>0.9487179487179486</v>
      </c>
      <c r="F102" s="88">
        <v>4</v>
      </c>
      <c r="G102" s="89">
        <v>0.05128205128205128</v>
      </c>
      <c r="H102" s="88">
        <v>4</v>
      </c>
      <c r="I102" s="97">
        <v>0.05128205128205128</v>
      </c>
      <c r="J102" s="90">
        <v>78</v>
      </c>
      <c r="K102" s="91">
        <v>72</v>
      </c>
      <c r="L102" s="92">
        <v>0.923</v>
      </c>
      <c r="M102" s="3">
        <f t="shared" si="4"/>
        <v>2</v>
      </c>
      <c r="N102" s="92">
        <f t="shared" si="5"/>
        <v>0.02702702702702703</v>
      </c>
      <c r="O102" s="91">
        <v>6</v>
      </c>
      <c r="P102" s="92">
        <v>0.077</v>
      </c>
      <c r="Q102" s="91">
        <v>0</v>
      </c>
      <c r="R102" s="93">
        <v>0</v>
      </c>
      <c r="S102" s="94">
        <v>78</v>
      </c>
      <c r="T102" s="91"/>
      <c r="U102" s="95"/>
      <c r="V102" s="91"/>
      <c r="W102" s="95"/>
      <c r="X102" s="91"/>
      <c r="Y102" s="95"/>
      <c r="Z102" s="91">
        <v>78</v>
      </c>
      <c r="AA102" s="147">
        <v>1</v>
      </c>
    </row>
    <row r="103" spans="1:27" ht="15" customHeight="1" thickBot="1">
      <c r="A103" s="393"/>
      <c r="B103" s="264">
        <v>2013</v>
      </c>
      <c r="C103" s="133">
        <v>84</v>
      </c>
      <c r="D103" s="35">
        <v>78</v>
      </c>
      <c r="E103" s="36">
        <v>0.929</v>
      </c>
      <c r="F103" s="35"/>
      <c r="G103" s="36"/>
      <c r="H103" s="35"/>
      <c r="I103" s="61"/>
      <c r="J103" s="37"/>
      <c r="K103" s="38"/>
      <c r="L103" s="39"/>
      <c r="M103" s="38"/>
      <c r="N103" s="39"/>
      <c r="O103" s="38"/>
      <c r="P103" s="39"/>
      <c r="Q103" s="38"/>
      <c r="R103" s="40"/>
      <c r="S103" s="41"/>
      <c r="T103" s="38"/>
      <c r="U103" s="42"/>
      <c r="V103" s="38"/>
      <c r="W103" s="42"/>
      <c r="X103" s="38"/>
      <c r="Y103" s="42"/>
      <c r="Z103" s="38"/>
      <c r="AA103" s="145"/>
    </row>
    <row r="104" spans="1:27" s="1" customFormat="1" ht="15" customHeight="1" thickBot="1" thickTop="1">
      <c r="A104" s="373" t="s">
        <v>77</v>
      </c>
      <c r="B104" s="391"/>
      <c r="C104" s="98"/>
      <c r="D104" s="99"/>
      <c r="E104" s="100">
        <f>AVERAGE(E90:E103)</f>
        <v>0.9258055376817945</v>
      </c>
      <c r="F104" s="99"/>
      <c r="G104" s="100">
        <f>AVERAGE(G90:G102)</f>
        <v>0.07444019018883662</v>
      </c>
      <c r="H104" s="99"/>
      <c r="I104" s="101">
        <f>AVERAGE(I90:I102)</f>
        <v>0.07444019018883662</v>
      </c>
      <c r="J104" s="102"/>
      <c r="K104" s="103"/>
      <c r="L104" s="136">
        <f>AVERAGE(L90:L102)</f>
        <v>0.8760841191946789</v>
      </c>
      <c r="M104" s="99"/>
      <c r="N104" s="136">
        <f>AVERAGE(N90:N102)</f>
        <v>0.05343301234752502</v>
      </c>
      <c r="O104" s="99"/>
      <c r="P104" s="136">
        <f>AVERAGE(P90:P102)</f>
        <v>0.12391588080532114</v>
      </c>
      <c r="Q104" s="99"/>
      <c r="R104" s="104"/>
      <c r="S104" s="105"/>
      <c r="T104" s="99"/>
      <c r="U104" s="136">
        <f>AVERAGE(U90:U101)</f>
        <v>0.8284336042730981</v>
      </c>
      <c r="V104" s="99"/>
      <c r="W104" s="136">
        <f>AVERAGE(W90:W101)</f>
        <v>0.049814238692080674</v>
      </c>
      <c r="X104" s="99"/>
      <c r="Y104" s="136">
        <f>AVERAGE(Y90:Y101)</f>
        <v>0.17156639572690194</v>
      </c>
      <c r="Z104" s="99"/>
      <c r="AA104" s="152"/>
    </row>
    <row r="105" spans="1:27" s="1" customFormat="1" ht="15" customHeight="1" thickBot="1" thickTop="1">
      <c r="A105" s="375" t="s">
        <v>71</v>
      </c>
      <c r="B105" s="295"/>
      <c r="C105" s="80"/>
      <c r="D105" s="74"/>
      <c r="E105" s="75">
        <f>_xlfn.STDEV.P(E90:E103)</f>
        <v>0.025931311605440044</v>
      </c>
      <c r="F105" s="74"/>
      <c r="G105" s="75">
        <f>_xlfn.STDEV.P(G90:G102)</f>
        <v>0.026894482339709494</v>
      </c>
      <c r="H105" s="74"/>
      <c r="I105" s="76">
        <f>_xlfn.STDEV.P(I90:I102)</f>
        <v>0.026894482339709494</v>
      </c>
      <c r="J105" s="73"/>
      <c r="K105" s="74"/>
      <c r="L105" s="75">
        <f>_xlfn.STDEV.P(L90:L102)</f>
        <v>0.04074802581770341</v>
      </c>
      <c r="M105" s="74"/>
      <c r="N105" s="75">
        <f>_xlfn.STDEV.P(N90:N102)</f>
        <v>0.03438109000876136</v>
      </c>
      <c r="O105" s="74"/>
      <c r="P105" s="75">
        <f>_xlfn.STDEV.P(P90:P102)</f>
        <v>0.040748025817703384</v>
      </c>
      <c r="Q105" s="74"/>
      <c r="R105" s="77"/>
      <c r="S105" s="78"/>
      <c r="T105" s="74"/>
      <c r="U105" s="75">
        <f>_xlfn.STDEV.P(U90:U101)</f>
        <v>0.038527665501787614</v>
      </c>
      <c r="V105" s="74"/>
      <c r="W105" s="75">
        <f>_xlfn.STDEV.P(W90:W101)</f>
        <v>0.026001055376537876</v>
      </c>
      <c r="X105" s="74"/>
      <c r="Y105" s="75">
        <f>_xlfn.STDEV.P(Y90:Y101)</f>
        <v>0.03852766550178762</v>
      </c>
      <c r="Z105" s="74"/>
      <c r="AA105" s="149"/>
    </row>
    <row r="106" spans="1:27" s="1" customFormat="1" ht="15" customHeight="1" thickBot="1" thickTop="1">
      <c r="A106" s="372" t="s">
        <v>75</v>
      </c>
      <c r="B106" s="297"/>
      <c r="C106" s="83"/>
      <c r="D106" s="84"/>
      <c r="E106" s="85">
        <f>(E103-E90)/($B$18-$B$5)</f>
        <v>0.003085470085470093</v>
      </c>
      <c r="F106" s="84"/>
      <c r="G106" s="85">
        <f>SLOPE(G90:G102,$B$90:$B$102)</f>
        <v>0.002748506253202121</v>
      </c>
      <c r="H106" s="84"/>
      <c r="I106" s="86">
        <f>SLOPE(I90:I102,$B$90:$B$102)</f>
        <v>0.002748506253202121</v>
      </c>
      <c r="J106" s="70"/>
      <c r="K106" s="69"/>
      <c r="L106" s="85">
        <f>(L102-L90)/($B$17-$B$5)</f>
        <v>0.007163580246913576</v>
      </c>
      <c r="M106" s="69"/>
      <c r="N106" s="85">
        <f>(N102-N90)/($B$17-$B$5)</f>
        <v>-0.002608858858858859</v>
      </c>
      <c r="O106" s="69"/>
      <c r="P106" s="85">
        <f>(P102-P90)/($B$17-$B$5)</f>
        <v>-0.007163580246913582</v>
      </c>
      <c r="Q106" s="69"/>
      <c r="R106" s="71"/>
      <c r="S106" s="72"/>
      <c r="T106" s="69"/>
      <c r="U106" s="85">
        <f>(U101-U90)/($B$16-$B$5)</f>
        <v>0.008855218855218864</v>
      </c>
      <c r="V106" s="69"/>
      <c r="W106" s="85">
        <f>(W101-W90)/($B$16-$B$5)</f>
        <v>-0.006247485921158488</v>
      </c>
      <c r="X106" s="69"/>
      <c r="Y106" s="85">
        <f>(Y101-Y90)/($B$16-$B$5)</f>
        <v>-0.008855218855218854</v>
      </c>
      <c r="Z106" s="69"/>
      <c r="AA106" s="153"/>
    </row>
    <row r="107" spans="1:27" ht="15" customHeight="1" thickTop="1">
      <c r="A107" s="346" t="s">
        <v>59</v>
      </c>
      <c r="B107" s="275" t="s">
        <v>1</v>
      </c>
      <c r="C107" s="16">
        <v>40</v>
      </c>
      <c r="D107" s="10">
        <v>28</v>
      </c>
      <c r="E107" s="9">
        <v>0.7</v>
      </c>
      <c r="F107" s="10">
        <v>12</v>
      </c>
      <c r="G107" s="9">
        <v>0.3</v>
      </c>
      <c r="H107" s="10">
        <v>12</v>
      </c>
      <c r="I107" s="17">
        <v>0.3</v>
      </c>
      <c r="J107" s="29">
        <v>40</v>
      </c>
      <c r="K107" s="30">
        <v>24</v>
      </c>
      <c r="L107" s="31">
        <v>0.6</v>
      </c>
      <c r="M107" s="30">
        <f t="shared" si="4"/>
        <v>4</v>
      </c>
      <c r="N107" s="31">
        <f t="shared" si="5"/>
        <v>0.14285714285714285</v>
      </c>
      <c r="O107" s="30">
        <v>16</v>
      </c>
      <c r="P107" s="31">
        <v>0.4</v>
      </c>
      <c r="Q107" s="30">
        <v>0</v>
      </c>
      <c r="R107" s="32">
        <v>0</v>
      </c>
      <c r="S107" s="33">
        <v>40</v>
      </c>
      <c r="T107" s="30">
        <v>22</v>
      </c>
      <c r="U107" s="34">
        <v>0.55</v>
      </c>
      <c r="V107" s="30">
        <f t="shared" si="6"/>
        <v>2</v>
      </c>
      <c r="W107" s="34">
        <f t="shared" si="7"/>
        <v>0.08333333333333333</v>
      </c>
      <c r="X107" s="30">
        <v>18</v>
      </c>
      <c r="Y107" s="34">
        <v>0.45</v>
      </c>
      <c r="Z107" s="30">
        <v>0</v>
      </c>
      <c r="AA107" s="151">
        <v>0</v>
      </c>
    </row>
    <row r="108" spans="1:27" ht="15" customHeight="1">
      <c r="A108" s="336"/>
      <c r="B108" s="276" t="s">
        <v>2</v>
      </c>
      <c r="C108" s="16">
        <v>52</v>
      </c>
      <c r="D108" s="10">
        <v>41</v>
      </c>
      <c r="E108" s="9">
        <v>0.7884615384615384</v>
      </c>
      <c r="F108" s="10">
        <v>11</v>
      </c>
      <c r="G108" s="9">
        <v>0.21153846153846154</v>
      </c>
      <c r="H108" s="10">
        <v>11</v>
      </c>
      <c r="I108" s="17">
        <v>0.21153846153846154</v>
      </c>
      <c r="J108" s="13">
        <v>52</v>
      </c>
      <c r="K108" s="3">
        <v>36</v>
      </c>
      <c r="L108" s="11">
        <v>0.6923076923076923</v>
      </c>
      <c r="M108" s="3">
        <f t="shared" si="4"/>
        <v>5</v>
      </c>
      <c r="N108" s="11">
        <f t="shared" si="5"/>
        <v>0.12195121951219512</v>
      </c>
      <c r="O108" s="3">
        <v>16</v>
      </c>
      <c r="P108" s="11">
        <v>0.3076923076923077</v>
      </c>
      <c r="Q108" s="3">
        <v>0</v>
      </c>
      <c r="R108" s="14">
        <v>0</v>
      </c>
      <c r="S108" s="15">
        <v>52</v>
      </c>
      <c r="T108" s="3">
        <v>32</v>
      </c>
      <c r="U108" s="12">
        <v>0.6153846153846154</v>
      </c>
      <c r="V108" s="3">
        <f t="shared" si="6"/>
        <v>4</v>
      </c>
      <c r="W108" s="12">
        <f t="shared" si="7"/>
        <v>0.1111111111111111</v>
      </c>
      <c r="X108" s="3">
        <v>20</v>
      </c>
      <c r="Y108" s="12">
        <v>0.3846153846153846</v>
      </c>
      <c r="Z108" s="3">
        <v>0</v>
      </c>
      <c r="AA108" s="146">
        <v>0</v>
      </c>
    </row>
    <row r="109" spans="1:27" ht="15" customHeight="1">
      <c r="A109" s="336"/>
      <c r="B109" s="276" t="s">
        <v>3</v>
      </c>
      <c r="C109" s="16">
        <v>61</v>
      </c>
      <c r="D109" s="10">
        <v>53</v>
      </c>
      <c r="E109" s="9">
        <v>0.8688524590163935</v>
      </c>
      <c r="F109" s="10">
        <v>8</v>
      </c>
      <c r="G109" s="9">
        <v>0.13114754098360656</v>
      </c>
      <c r="H109" s="10">
        <v>8</v>
      </c>
      <c r="I109" s="17">
        <v>0.13114754098360656</v>
      </c>
      <c r="J109" s="13">
        <v>61</v>
      </c>
      <c r="K109" s="3">
        <v>46</v>
      </c>
      <c r="L109" s="11">
        <v>0.7540983606557377</v>
      </c>
      <c r="M109" s="3">
        <f t="shared" si="4"/>
        <v>7</v>
      </c>
      <c r="N109" s="11">
        <f t="shared" si="5"/>
        <v>0.1320754716981132</v>
      </c>
      <c r="O109" s="3">
        <v>15</v>
      </c>
      <c r="P109" s="11">
        <v>0.2459016393442623</v>
      </c>
      <c r="Q109" s="3">
        <v>0</v>
      </c>
      <c r="R109" s="14">
        <v>0</v>
      </c>
      <c r="S109" s="15">
        <v>61</v>
      </c>
      <c r="T109" s="3">
        <v>39</v>
      </c>
      <c r="U109" s="12">
        <v>0.639344262295082</v>
      </c>
      <c r="V109" s="3">
        <f t="shared" si="6"/>
        <v>7</v>
      </c>
      <c r="W109" s="12">
        <f t="shared" si="7"/>
        <v>0.15217391304347827</v>
      </c>
      <c r="X109" s="3">
        <v>22</v>
      </c>
      <c r="Y109" s="12">
        <v>0.36065573770491804</v>
      </c>
      <c r="Z109" s="3">
        <v>0</v>
      </c>
      <c r="AA109" s="146">
        <v>0</v>
      </c>
    </row>
    <row r="110" spans="1:27" ht="15" customHeight="1">
      <c r="A110" s="336"/>
      <c r="B110" s="276" t="s">
        <v>4</v>
      </c>
      <c r="C110" s="16">
        <v>111</v>
      </c>
      <c r="D110" s="10">
        <v>102</v>
      </c>
      <c r="E110" s="9">
        <v>0.9189189189189189</v>
      </c>
      <c r="F110" s="10">
        <v>9</v>
      </c>
      <c r="G110" s="9">
        <v>0.08108108108108109</v>
      </c>
      <c r="H110" s="10">
        <v>9</v>
      </c>
      <c r="I110" s="17">
        <v>0.08108108108108109</v>
      </c>
      <c r="J110" s="13">
        <v>111</v>
      </c>
      <c r="K110" s="3">
        <v>90</v>
      </c>
      <c r="L110" s="11">
        <v>0.8108108108108109</v>
      </c>
      <c r="M110" s="3">
        <f t="shared" si="4"/>
        <v>12</v>
      </c>
      <c r="N110" s="11">
        <f t="shared" si="5"/>
        <v>0.11764705882352941</v>
      </c>
      <c r="O110" s="3">
        <v>21</v>
      </c>
      <c r="P110" s="11">
        <v>0.1891891891891892</v>
      </c>
      <c r="Q110" s="3">
        <v>0</v>
      </c>
      <c r="R110" s="14">
        <v>0</v>
      </c>
      <c r="S110" s="15">
        <v>111</v>
      </c>
      <c r="T110" s="3">
        <v>86</v>
      </c>
      <c r="U110" s="12">
        <v>0.7747747747747747</v>
      </c>
      <c r="V110" s="3">
        <f t="shared" si="6"/>
        <v>4</v>
      </c>
      <c r="W110" s="12">
        <f t="shared" si="7"/>
        <v>0.044444444444444446</v>
      </c>
      <c r="X110" s="3">
        <v>25</v>
      </c>
      <c r="Y110" s="12">
        <v>0.22522522522522523</v>
      </c>
      <c r="Z110" s="3">
        <v>0</v>
      </c>
      <c r="AA110" s="146">
        <v>0</v>
      </c>
    </row>
    <row r="111" spans="1:27" ht="15" customHeight="1">
      <c r="A111" s="336"/>
      <c r="B111" s="276" t="s">
        <v>5</v>
      </c>
      <c r="C111" s="16">
        <v>85</v>
      </c>
      <c r="D111" s="10">
        <v>76</v>
      </c>
      <c r="E111" s="9">
        <v>0.8941176470588235</v>
      </c>
      <c r="F111" s="10">
        <v>9</v>
      </c>
      <c r="G111" s="9">
        <v>0.10588235294117647</v>
      </c>
      <c r="H111" s="10">
        <v>9</v>
      </c>
      <c r="I111" s="17">
        <v>0.10588235294117647</v>
      </c>
      <c r="J111" s="13">
        <v>85</v>
      </c>
      <c r="K111" s="3">
        <v>61</v>
      </c>
      <c r="L111" s="11">
        <v>0.7176470588235294</v>
      </c>
      <c r="M111" s="3">
        <f t="shared" si="4"/>
        <v>15</v>
      </c>
      <c r="N111" s="11">
        <f t="shared" si="5"/>
        <v>0.19736842105263158</v>
      </c>
      <c r="O111" s="3">
        <v>24</v>
      </c>
      <c r="P111" s="11">
        <v>0.2823529411764706</v>
      </c>
      <c r="Q111" s="3">
        <v>0</v>
      </c>
      <c r="R111" s="14">
        <v>0</v>
      </c>
      <c r="S111" s="15">
        <v>85</v>
      </c>
      <c r="T111" s="3">
        <v>56</v>
      </c>
      <c r="U111" s="12">
        <v>0.6588235294117646</v>
      </c>
      <c r="V111" s="3">
        <f t="shared" si="6"/>
        <v>5</v>
      </c>
      <c r="W111" s="12">
        <f t="shared" si="7"/>
        <v>0.08196721311475409</v>
      </c>
      <c r="X111" s="3">
        <v>29</v>
      </c>
      <c r="Y111" s="12">
        <v>0.3411764705882353</v>
      </c>
      <c r="Z111" s="3">
        <v>0</v>
      </c>
      <c r="AA111" s="146">
        <v>0</v>
      </c>
    </row>
    <row r="112" spans="1:27" ht="15" customHeight="1">
      <c r="A112" s="336"/>
      <c r="B112" s="276" t="s">
        <v>6</v>
      </c>
      <c r="C112" s="16">
        <v>104</v>
      </c>
      <c r="D112" s="10">
        <v>88</v>
      </c>
      <c r="E112" s="9">
        <v>0.8461538461538461</v>
      </c>
      <c r="F112" s="10">
        <v>16</v>
      </c>
      <c r="G112" s="9">
        <v>0.15384615384615385</v>
      </c>
      <c r="H112" s="10">
        <v>16</v>
      </c>
      <c r="I112" s="17">
        <v>0.15384615384615385</v>
      </c>
      <c r="J112" s="13">
        <v>104</v>
      </c>
      <c r="K112" s="3">
        <v>80</v>
      </c>
      <c r="L112" s="11">
        <v>0.7692307692307692</v>
      </c>
      <c r="M112" s="3">
        <f t="shared" si="4"/>
        <v>8</v>
      </c>
      <c r="N112" s="11">
        <f t="shared" si="5"/>
        <v>0.09090909090909091</v>
      </c>
      <c r="O112" s="3">
        <v>24</v>
      </c>
      <c r="P112" s="11">
        <v>0.23076923076923075</v>
      </c>
      <c r="Q112" s="3">
        <v>0</v>
      </c>
      <c r="R112" s="14">
        <v>0</v>
      </c>
      <c r="S112" s="15">
        <v>104</v>
      </c>
      <c r="T112" s="3">
        <v>70</v>
      </c>
      <c r="U112" s="12">
        <v>0.673076923076923</v>
      </c>
      <c r="V112" s="3">
        <f t="shared" si="6"/>
        <v>10</v>
      </c>
      <c r="W112" s="12">
        <f t="shared" si="7"/>
        <v>0.125</v>
      </c>
      <c r="X112" s="3">
        <v>34</v>
      </c>
      <c r="Y112" s="12">
        <v>0.3269230769230769</v>
      </c>
      <c r="Z112" s="3">
        <v>0</v>
      </c>
      <c r="AA112" s="146">
        <v>0</v>
      </c>
    </row>
    <row r="113" spans="1:27" ht="15" customHeight="1">
      <c r="A113" s="336"/>
      <c r="B113" s="276" t="s">
        <v>7</v>
      </c>
      <c r="C113" s="16">
        <v>68</v>
      </c>
      <c r="D113" s="10">
        <v>59</v>
      </c>
      <c r="E113" s="9">
        <v>0.8676470588235294</v>
      </c>
      <c r="F113" s="10">
        <v>9</v>
      </c>
      <c r="G113" s="9">
        <v>0.1323529411764706</v>
      </c>
      <c r="H113" s="10">
        <v>9</v>
      </c>
      <c r="I113" s="17">
        <v>0.1323529411764706</v>
      </c>
      <c r="J113" s="13">
        <v>68</v>
      </c>
      <c r="K113" s="3">
        <v>52</v>
      </c>
      <c r="L113" s="11">
        <v>0.7647058823529411</v>
      </c>
      <c r="M113" s="3">
        <f t="shared" si="4"/>
        <v>7</v>
      </c>
      <c r="N113" s="11">
        <f t="shared" si="5"/>
        <v>0.11864406779661017</v>
      </c>
      <c r="O113" s="3">
        <v>16</v>
      </c>
      <c r="P113" s="11">
        <v>0.23529411764705885</v>
      </c>
      <c r="Q113" s="3">
        <v>0</v>
      </c>
      <c r="R113" s="14">
        <v>0</v>
      </c>
      <c r="S113" s="15">
        <v>68</v>
      </c>
      <c r="T113" s="3">
        <v>43</v>
      </c>
      <c r="U113" s="12">
        <v>0.6323529411764706</v>
      </c>
      <c r="V113" s="3">
        <f t="shared" si="6"/>
        <v>9</v>
      </c>
      <c r="W113" s="12">
        <f t="shared" si="7"/>
        <v>0.17307692307692307</v>
      </c>
      <c r="X113" s="3">
        <v>25</v>
      </c>
      <c r="Y113" s="12">
        <v>0.36764705882352944</v>
      </c>
      <c r="Z113" s="3">
        <v>0</v>
      </c>
      <c r="AA113" s="146">
        <v>0</v>
      </c>
    </row>
    <row r="114" spans="1:27" ht="15" customHeight="1">
      <c r="A114" s="336"/>
      <c r="B114" s="277">
        <v>2007</v>
      </c>
      <c r="C114" s="16">
        <v>71</v>
      </c>
      <c r="D114" s="10">
        <v>64</v>
      </c>
      <c r="E114" s="9">
        <v>0.9014084507042255</v>
      </c>
      <c r="F114" s="10">
        <v>7</v>
      </c>
      <c r="G114" s="9">
        <v>0.09859154929577464</v>
      </c>
      <c r="H114" s="10">
        <v>7</v>
      </c>
      <c r="I114" s="17">
        <v>0.09859154929577464</v>
      </c>
      <c r="J114" s="13">
        <v>71</v>
      </c>
      <c r="K114" s="3">
        <v>60</v>
      </c>
      <c r="L114" s="11">
        <v>0.8450704225352113</v>
      </c>
      <c r="M114" s="3">
        <f t="shared" si="4"/>
        <v>4</v>
      </c>
      <c r="N114" s="11">
        <f t="shared" si="5"/>
        <v>0.0625</v>
      </c>
      <c r="O114" s="3">
        <v>11</v>
      </c>
      <c r="P114" s="11">
        <v>0.15492957746478872</v>
      </c>
      <c r="Q114" s="3">
        <v>0</v>
      </c>
      <c r="R114" s="14">
        <v>0</v>
      </c>
      <c r="S114" s="15">
        <v>71</v>
      </c>
      <c r="T114" s="3">
        <v>48</v>
      </c>
      <c r="U114" s="12">
        <v>0.676056338028169</v>
      </c>
      <c r="V114" s="3">
        <f t="shared" si="6"/>
        <v>12</v>
      </c>
      <c r="W114" s="12">
        <f t="shared" si="7"/>
        <v>0.2</v>
      </c>
      <c r="X114" s="3">
        <v>23</v>
      </c>
      <c r="Y114" s="12">
        <v>0.32394366197183105</v>
      </c>
      <c r="Z114" s="3">
        <v>0</v>
      </c>
      <c r="AA114" s="146">
        <v>0</v>
      </c>
    </row>
    <row r="115" spans="1:27" ht="15" customHeight="1">
      <c r="A115" s="336"/>
      <c r="B115" s="277">
        <v>2008</v>
      </c>
      <c r="C115" s="16">
        <v>67</v>
      </c>
      <c r="D115" s="10">
        <v>56</v>
      </c>
      <c r="E115" s="9">
        <v>0.835820895522388</v>
      </c>
      <c r="F115" s="10">
        <v>11</v>
      </c>
      <c r="G115" s="9">
        <v>0.16417910447761194</v>
      </c>
      <c r="H115" s="10">
        <v>11</v>
      </c>
      <c r="I115" s="17">
        <v>0.16417910447761194</v>
      </c>
      <c r="J115" s="13">
        <v>67</v>
      </c>
      <c r="K115" s="3">
        <v>49</v>
      </c>
      <c r="L115" s="11">
        <v>0.7313432835820897</v>
      </c>
      <c r="M115" s="3">
        <f t="shared" si="4"/>
        <v>7</v>
      </c>
      <c r="N115" s="11">
        <f t="shared" si="5"/>
        <v>0.125</v>
      </c>
      <c r="O115" s="3">
        <v>18</v>
      </c>
      <c r="P115" s="11">
        <v>0.26865671641791045</v>
      </c>
      <c r="Q115" s="3">
        <v>0</v>
      </c>
      <c r="R115" s="14">
        <v>0</v>
      </c>
      <c r="S115" s="15">
        <v>67</v>
      </c>
      <c r="T115" s="3">
        <v>38</v>
      </c>
      <c r="U115" s="12">
        <v>0.5671641791044776</v>
      </c>
      <c r="V115" s="3">
        <f t="shared" si="6"/>
        <v>11</v>
      </c>
      <c r="W115" s="12">
        <f t="shared" si="7"/>
        <v>0.22448979591836735</v>
      </c>
      <c r="X115" s="3">
        <v>29</v>
      </c>
      <c r="Y115" s="12">
        <v>0.4328358208955223</v>
      </c>
      <c r="Z115" s="3">
        <v>0</v>
      </c>
      <c r="AA115" s="146">
        <v>0</v>
      </c>
    </row>
    <row r="116" spans="1:27" ht="15" customHeight="1">
      <c r="A116" s="336"/>
      <c r="B116" s="277">
        <v>2009</v>
      </c>
      <c r="C116" s="16">
        <v>50</v>
      </c>
      <c r="D116" s="10">
        <v>39</v>
      </c>
      <c r="E116" s="9">
        <v>0.78</v>
      </c>
      <c r="F116" s="10">
        <v>11</v>
      </c>
      <c r="G116" s="9">
        <v>0.22</v>
      </c>
      <c r="H116" s="10">
        <v>11</v>
      </c>
      <c r="I116" s="17">
        <v>0.22</v>
      </c>
      <c r="J116" s="13">
        <v>50</v>
      </c>
      <c r="K116" s="3">
        <v>35</v>
      </c>
      <c r="L116" s="11">
        <v>0.7</v>
      </c>
      <c r="M116" s="3">
        <f t="shared" si="4"/>
        <v>4</v>
      </c>
      <c r="N116" s="11">
        <f t="shared" si="5"/>
        <v>0.10256410256410256</v>
      </c>
      <c r="O116" s="3">
        <v>15</v>
      </c>
      <c r="P116" s="11">
        <v>0.3</v>
      </c>
      <c r="Q116" s="3">
        <v>0</v>
      </c>
      <c r="R116" s="14">
        <v>0</v>
      </c>
      <c r="S116" s="15">
        <v>50</v>
      </c>
      <c r="T116" s="3">
        <v>29</v>
      </c>
      <c r="U116" s="12">
        <v>0.58</v>
      </c>
      <c r="V116" s="3">
        <f t="shared" si="6"/>
        <v>6</v>
      </c>
      <c r="W116" s="12">
        <f t="shared" si="7"/>
        <v>0.17142857142857143</v>
      </c>
      <c r="X116" s="3">
        <v>21</v>
      </c>
      <c r="Y116" s="12">
        <v>0.42</v>
      </c>
      <c r="Z116" s="3">
        <v>0</v>
      </c>
      <c r="AA116" s="146">
        <v>0</v>
      </c>
    </row>
    <row r="117" spans="1:27" ht="15" customHeight="1">
      <c r="A117" s="336"/>
      <c r="B117" s="277">
        <v>2010</v>
      </c>
      <c r="C117" s="16">
        <v>62</v>
      </c>
      <c r="D117" s="10">
        <v>57</v>
      </c>
      <c r="E117" s="9">
        <v>0.9193548387096775</v>
      </c>
      <c r="F117" s="10">
        <v>5</v>
      </c>
      <c r="G117" s="9">
        <v>0.08064516129032258</v>
      </c>
      <c r="H117" s="10">
        <v>5</v>
      </c>
      <c r="I117" s="17">
        <v>0.08064516129032258</v>
      </c>
      <c r="J117" s="13">
        <v>62</v>
      </c>
      <c r="K117" s="3">
        <v>46</v>
      </c>
      <c r="L117" s="11">
        <v>0.7419354838709676</v>
      </c>
      <c r="M117" s="3">
        <f t="shared" si="4"/>
        <v>11</v>
      </c>
      <c r="N117" s="11">
        <f t="shared" si="5"/>
        <v>0.19298245614035087</v>
      </c>
      <c r="O117" s="3">
        <v>16</v>
      </c>
      <c r="P117" s="11">
        <v>0.25806451612903225</v>
      </c>
      <c r="Q117" s="3">
        <v>0</v>
      </c>
      <c r="R117" s="14">
        <v>0</v>
      </c>
      <c r="S117" s="15">
        <v>62</v>
      </c>
      <c r="T117" s="3">
        <v>40</v>
      </c>
      <c r="U117" s="12">
        <v>0.6451612903225806</v>
      </c>
      <c r="V117" s="3">
        <f t="shared" si="6"/>
        <v>6</v>
      </c>
      <c r="W117" s="12">
        <f t="shared" si="7"/>
        <v>0.13043478260869565</v>
      </c>
      <c r="X117" s="3">
        <v>22</v>
      </c>
      <c r="Y117" s="12">
        <v>0.3548387096774194</v>
      </c>
      <c r="Z117" s="3">
        <v>0</v>
      </c>
      <c r="AA117" s="146">
        <v>0</v>
      </c>
    </row>
    <row r="118" spans="1:27" ht="15" customHeight="1">
      <c r="A118" s="336"/>
      <c r="B118" s="277">
        <v>2011</v>
      </c>
      <c r="C118" s="16">
        <v>54</v>
      </c>
      <c r="D118" s="10">
        <v>45</v>
      </c>
      <c r="E118" s="9">
        <v>0.8333333333333335</v>
      </c>
      <c r="F118" s="10">
        <v>9</v>
      </c>
      <c r="G118" s="9">
        <v>0.16666666666666663</v>
      </c>
      <c r="H118" s="10">
        <v>9</v>
      </c>
      <c r="I118" s="17">
        <v>0.16666666666666663</v>
      </c>
      <c r="J118" s="13">
        <v>54</v>
      </c>
      <c r="K118" s="3">
        <v>41</v>
      </c>
      <c r="L118" s="11">
        <v>0.7592592592592592</v>
      </c>
      <c r="M118" s="3">
        <f t="shared" si="4"/>
        <v>4</v>
      </c>
      <c r="N118" s="11">
        <f t="shared" si="5"/>
        <v>0.08888888888888889</v>
      </c>
      <c r="O118" s="3">
        <v>13</v>
      </c>
      <c r="P118" s="11">
        <v>0.24074074074074073</v>
      </c>
      <c r="Q118" s="3">
        <v>0</v>
      </c>
      <c r="R118" s="14">
        <v>0</v>
      </c>
      <c r="S118" s="15">
        <v>54</v>
      </c>
      <c r="T118" s="3">
        <v>31</v>
      </c>
      <c r="U118" s="12">
        <v>0.574</v>
      </c>
      <c r="V118" s="3">
        <f t="shared" si="6"/>
        <v>10</v>
      </c>
      <c r="W118" s="12">
        <f t="shared" si="7"/>
        <v>0.24390243902439024</v>
      </c>
      <c r="X118" s="3">
        <v>8</v>
      </c>
      <c r="Y118" s="12">
        <v>0.11</v>
      </c>
      <c r="Z118" s="3">
        <v>0</v>
      </c>
      <c r="AA118" s="146">
        <v>0</v>
      </c>
    </row>
    <row r="119" spans="1:27" ht="15" customHeight="1">
      <c r="A119" s="336"/>
      <c r="B119" s="281">
        <v>2012</v>
      </c>
      <c r="C119" s="87">
        <v>73</v>
      </c>
      <c r="D119" s="88">
        <v>65</v>
      </c>
      <c r="E119" s="89">
        <v>0.8904109589041096</v>
      </c>
      <c r="F119" s="88">
        <v>8</v>
      </c>
      <c r="G119" s="89">
        <v>0.1095890410958904</v>
      </c>
      <c r="H119" s="88">
        <v>8</v>
      </c>
      <c r="I119" s="97">
        <v>0.1095890410958904</v>
      </c>
      <c r="J119" s="90">
        <v>73</v>
      </c>
      <c r="K119" s="91">
        <v>51</v>
      </c>
      <c r="L119" s="92">
        <v>0.699</v>
      </c>
      <c r="M119" s="3">
        <f t="shared" si="4"/>
        <v>14</v>
      </c>
      <c r="N119" s="92">
        <f t="shared" si="5"/>
        <v>0.2153846153846154</v>
      </c>
      <c r="O119" s="91">
        <v>22</v>
      </c>
      <c r="P119" s="92">
        <v>0.301</v>
      </c>
      <c r="Q119" s="91">
        <v>0</v>
      </c>
      <c r="R119" s="93">
        <v>0</v>
      </c>
      <c r="S119" s="94">
        <v>73</v>
      </c>
      <c r="T119" s="91"/>
      <c r="U119" s="95"/>
      <c r="V119" s="91"/>
      <c r="W119" s="95"/>
      <c r="X119" s="91"/>
      <c r="Y119" s="95"/>
      <c r="Z119" s="91">
        <v>73</v>
      </c>
      <c r="AA119" s="147">
        <v>1</v>
      </c>
    </row>
    <row r="120" spans="1:27" ht="15" customHeight="1" thickBot="1">
      <c r="A120" s="393"/>
      <c r="B120" s="264">
        <v>2013</v>
      </c>
      <c r="C120" s="133">
        <v>70</v>
      </c>
      <c r="D120" s="35">
        <v>59</v>
      </c>
      <c r="E120" s="36">
        <v>0.843</v>
      </c>
      <c r="F120" s="35"/>
      <c r="G120" s="36"/>
      <c r="H120" s="35"/>
      <c r="I120" s="61"/>
      <c r="J120" s="37"/>
      <c r="K120" s="38"/>
      <c r="L120" s="39"/>
      <c r="M120" s="38"/>
      <c r="N120" s="39"/>
      <c r="O120" s="38"/>
      <c r="P120" s="39"/>
      <c r="Q120" s="38"/>
      <c r="R120" s="40"/>
      <c r="S120" s="41"/>
      <c r="T120" s="38"/>
      <c r="U120" s="42"/>
      <c r="V120" s="38"/>
      <c r="W120" s="42"/>
      <c r="X120" s="38"/>
      <c r="Y120" s="42"/>
      <c r="Z120" s="38"/>
      <c r="AA120" s="145"/>
    </row>
    <row r="121" spans="1:27" s="1" customFormat="1" ht="15" customHeight="1" thickBot="1" thickTop="1">
      <c r="A121" s="373" t="s">
        <v>77</v>
      </c>
      <c r="B121" s="391"/>
      <c r="C121" s="98"/>
      <c r="D121" s="99"/>
      <c r="E121" s="100">
        <f>AVERAGE(E107:E120)</f>
        <v>0.8491057104004847</v>
      </c>
      <c r="F121" s="99"/>
      <c r="G121" s="100">
        <f>AVERAGE(G107:G119)</f>
        <v>0.15042461956870892</v>
      </c>
      <c r="H121" s="99"/>
      <c r="I121" s="101">
        <f>AVERAGE(I107:I119)</f>
        <v>0.15042461956870892</v>
      </c>
      <c r="J121" s="102"/>
      <c r="K121" s="103"/>
      <c r="L121" s="136">
        <f>AVERAGE(L107:L119)</f>
        <v>0.7373391556483853</v>
      </c>
      <c r="M121" s="99"/>
      <c r="N121" s="136">
        <f>AVERAGE(N107:N119)</f>
        <v>0.1314440412020978</v>
      </c>
      <c r="O121" s="99"/>
      <c r="P121" s="136">
        <f>AVERAGE(P107:P119)</f>
        <v>0.2626608443516147</v>
      </c>
      <c r="Q121" s="99"/>
      <c r="R121" s="104"/>
      <c r="S121" s="105"/>
      <c r="T121" s="99"/>
      <c r="U121" s="136">
        <f>AVERAGE(U107:U118)</f>
        <v>0.6321782377979048</v>
      </c>
      <c r="V121" s="99"/>
      <c r="W121" s="136">
        <f>AVERAGE(W107:W118)</f>
        <v>0.14511354392533907</v>
      </c>
      <c r="X121" s="99"/>
      <c r="Y121" s="136">
        <f>AVERAGE(Y107:Y118)</f>
        <v>0.34148842886876185</v>
      </c>
      <c r="Z121" s="99"/>
      <c r="AA121" s="152"/>
    </row>
    <row r="122" spans="1:27" s="1" customFormat="1" ht="15" customHeight="1" thickBot="1" thickTop="1">
      <c r="A122" s="375" t="s">
        <v>71</v>
      </c>
      <c r="B122" s="295"/>
      <c r="C122" s="80"/>
      <c r="D122" s="74"/>
      <c r="E122" s="75">
        <f>_xlfn.STDEV.P(E107:E120)</f>
        <v>0.05865601265849766</v>
      </c>
      <c r="F122" s="74"/>
      <c r="G122" s="75">
        <f>_xlfn.STDEV.P(G107:G119)</f>
        <v>0.06084484816395232</v>
      </c>
      <c r="H122" s="74"/>
      <c r="I122" s="76">
        <f>_xlfn.STDEV.P(I107:I119)</f>
        <v>0.06084484816395232</v>
      </c>
      <c r="J122" s="73"/>
      <c r="K122" s="74"/>
      <c r="L122" s="75">
        <f>_xlfn.STDEV.P(L107:L119)</f>
        <v>0.05799888578309892</v>
      </c>
      <c r="M122" s="74"/>
      <c r="N122" s="75">
        <f>_xlfn.STDEV.P(N107:N119)</f>
        <v>0.04370959073510479</v>
      </c>
      <c r="O122" s="74"/>
      <c r="P122" s="75">
        <f>_xlfn.STDEV.P(P107:P119)</f>
        <v>0.05799888578309915</v>
      </c>
      <c r="Q122" s="74"/>
      <c r="R122" s="77"/>
      <c r="S122" s="78"/>
      <c r="T122" s="74"/>
      <c r="U122" s="75">
        <f>_xlfn.STDEV.P(U107:U118)</f>
        <v>0.05932331493860688</v>
      </c>
      <c r="V122" s="74"/>
      <c r="W122" s="75">
        <f>_xlfn.STDEV.P(W107:W118)</f>
        <v>0.05795928565250464</v>
      </c>
      <c r="X122" s="74"/>
      <c r="Y122" s="75">
        <f>_xlfn.STDEV.P(Y107:Y118)</f>
        <v>0.0899060105156362</v>
      </c>
      <c r="Z122" s="74"/>
      <c r="AA122" s="149"/>
    </row>
    <row r="123" spans="1:27" s="1" customFormat="1" ht="15" customHeight="1" thickBot="1" thickTop="1">
      <c r="A123" s="372" t="s">
        <v>75</v>
      </c>
      <c r="B123" s="297"/>
      <c r="C123" s="83"/>
      <c r="D123" s="84"/>
      <c r="E123" s="85">
        <f>(E120-E107)/($B$18-$B$5)</f>
        <v>0.011000000000000001</v>
      </c>
      <c r="F123" s="84"/>
      <c r="G123" s="85">
        <f>SLOPE(G107:G119,$B$107:$B$119)</f>
        <v>-0.002197276946912416</v>
      </c>
      <c r="H123" s="84"/>
      <c r="I123" s="86">
        <f>SLOPE(I107:I119,$B$107:$B$119)</f>
        <v>-0.002197276946912416</v>
      </c>
      <c r="J123" s="70"/>
      <c r="K123" s="69"/>
      <c r="L123" s="85">
        <f>(L119-L107)/($B$17-$B$5)</f>
        <v>0.008249999999999999</v>
      </c>
      <c r="M123" s="69"/>
      <c r="N123" s="85">
        <f>(N119-N107)/($B$17-$B$5)</f>
        <v>0.006043956043956046</v>
      </c>
      <c r="O123" s="69"/>
      <c r="P123" s="85">
        <f>(P119-P107)/($B$17-$B$5)</f>
        <v>-0.008250000000000002</v>
      </c>
      <c r="Q123" s="69"/>
      <c r="R123" s="71"/>
      <c r="S123" s="72"/>
      <c r="T123" s="69"/>
      <c r="U123" s="85">
        <f>(U118-U107)/($B$16-$B$5)</f>
        <v>0.0021818181818181737</v>
      </c>
      <c r="V123" s="69"/>
      <c r="W123" s="85">
        <f>(W118-W107)/($B$16-$B$5)</f>
        <v>0.01459719142645972</v>
      </c>
      <c r="X123" s="69"/>
      <c r="Y123" s="85">
        <f>(Y118-Y107)/($B$16-$B$5)</f>
        <v>-0.03090909090909091</v>
      </c>
      <c r="Z123" s="69"/>
      <c r="AA123" s="153"/>
    </row>
    <row r="124" spans="1:27" ht="15" customHeight="1" thickTop="1">
      <c r="A124" s="346" t="s">
        <v>60</v>
      </c>
      <c r="B124" s="275" t="s">
        <v>1</v>
      </c>
      <c r="C124" s="16">
        <v>81</v>
      </c>
      <c r="D124" s="10">
        <v>76</v>
      </c>
      <c r="E124" s="9">
        <v>0.9382716049382717</v>
      </c>
      <c r="F124" s="10">
        <v>5</v>
      </c>
      <c r="G124" s="9">
        <v>0.06172839506172839</v>
      </c>
      <c r="H124" s="10">
        <v>5</v>
      </c>
      <c r="I124" s="17">
        <v>0.06172839506172839</v>
      </c>
      <c r="J124" s="29">
        <v>81</v>
      </c>
      <c r="K124" s="30">
        <v>74</v>
      </c>
      <c r="L124" s="31">
        <v>0.9135802469135803</v>
      </c>
      <c r="M124" s="30">
        <f t="shared" si="4"/>
        <v>2</v>
      </c>
      <c r="N124" s="31">
        <f t="shared" si="5"/>
        <v>0.02631578947368421</v>
      </c>
      <c r="O124" s="30">
        <v>7</v>
      </c>
      <c r="P124" s="31">
        <v>0.08641975308641975</v>
      </c>
      <c r="Q124" s="30">
        <v>0</v>
      </c>
      <c r="R124" s="32">
        <v>0</v>
      </c>
      <c r="S124" s="33">
        <v>81</v>
      </c>
      <c r="T124" s="30">
        <v>70</v>
      </c>
      <c r="U124" s="34">
        <v>0.8641975308641975</v>
      </c>
      <c r="V124" s="30">
        <f t="shared" si="6"/>
        <v>4</v>
      </c>
      <c r="W124" s="34">
        <f t="shared" si="7"/>
        <v>0.05405405405405406</v>
      </c>
      <c r="X124" s="30">
        <v>11</v>
      </c>
      <c r="Y124" s="34">
        <v>0.13580246913580246</v>
      </c>
      <c r="Z124" s="30">
        <v>0</v>
      </c>
      <c r="AA124" s="151">
        <v>0</v>
      </c>
    </row>
    <row r="125" spans="1:27" ht="15" customHeight="1">
      <c r="A125" s="336"/>
      <c r="B125" s="276" t="s">
        <v>2</v>
      </c>
      <c r="C125" s="16">
        <v>128</v>
      </c>
      <c r="D125" s="10">
        <v>119</v>
      </c>
      <c r="E125" s="9">
        <v>0.9296875</v>
      </c>
      <c r="F125" s="10">
        <v>9</v>
      </c>
      <c r="G125" s="9">
        <v>0.0703125</v>
      </c>
      <c r="H125" s="10">
        <v>9</v>
      </c>
      <c r="I125" s="17">
        <v>0.0703125</v>
      </c>
      <c r="J125" s="13">
        <v>128</v>
      </c>
      <c r="K125" s="3">
        <v>114</v>
      </c>
      <c r="L125" s="11">
        <v>0.890625</v>
      </c>
      <c r="M125" s="3">
        <f t="shared" si="4"/>
        <v>5</v>
      </c>
      <c r="N125" s="11">
        <f t="shared" si="5"/>
        <v>0.04201680672268908</v>
      </c>
      <c r="O125" s="3">
        <v>14</v>
      </c>
      <c r="P125" s="11">
        <v>0.109375</v>
      </c>
      <c r="Q125" s="3">
        <v>0</v>
      </c>
      <c r="R125" s="14">
        <v>0</v>
      </c>
      <c r="S125" s="15">
        <v>128</v>
      </c>
      <c r="T125" s="3">
        <v>107</v>
      </c>
      <c r="U125" s="12">
        <v>0.8359375</v>
      </c>
      <c r="V125" s="3">
        <f t="shared" si="6"/>
        <v>7</v>
      </c>
      <c r="W125" s="12">
        <f t="shared" si="7"/>
        <v>0.06140350877192982</v>
      </c>
      <c r="X125" s="3">
        <v>21</v>
      </c>
      <c r="Y125" s="12">
        <v>0.1640625</v>
      </c>
      <c r="Z125" s="3">
        <v>0</v>
      </c>
      <c r="AA125" s="146">
        <v>0</v>
      </c>
    </row>
    <row r="126" spans="1:27" ht="15" customHeight="1">
      <c r="A126" s="336"/>
      <c r="B126" s="276" t="s">
        <v>3</v>
      </c>
      <c r="C126" s="16">
        <v>115</v>
      </c>
      <c r="D126" s="10">
        <v>108</v>
      </c>
      <c r="E126" s="9">
        <v>0.9391304347826087</v>
      </c>
      <c r="F126" s="10">
        <v>7</v>
      </c>
      <c r="G126" s="9">
        <v>0.06086956521739131</v>
      </c>
      <c r="H126" s="10">
        <v>7</v>
      </c>
      <c r="I126" s="17">
        <v>0.06086956521739131</v>
      </c>
      <c r="J126" s="13">
        <v>115</v>
      </c>
      <c r="K126" s="3">
        <v>104</v>
      </c>
      <c r="L126" s="11">
        <v>0.9043478260869565</v>
      </c>
      <c r="M126" s="3">
        <f t="shared" si="4"/>
        <v>4</v>
      </c>
      <c r="N126" s="11">
        <f t="shared" si="5"/>
        <v>0.037037037037037035</v>
      </c>
      <c r="O126" s="3">
        <v>11</v>
      </c>
      <c r="P126" s="11">
        <v>0.09565217391304348</v>
      </c>
      <c r="Q126" s="3">
        <v>0</v>
      </c>
      <c r="R126" s="14">
        <v>0</v>
      </c>
      <c r="S126" s="15">
        <v>115</v>
      </c>
      <c r="T126" s="3">
        <v>96</v>
      </c>
      <c r="U126" s="12">
        <v>0.8347826086956522</v>
      </c>
      <c r="V126" s="3">
        <f t="shared" si="6"/>
        <v>8</v>
      </c>
      <c r="W126" s="12">
        <f t="shared" si="7"/>
        <v>0.07692307692307693</v>
      </c>
      <c r="X126" s="3">
        <v>19</v>
      </c>
      <c r="Y126" s="12">
        <v>0.16521739130434782</v>
      </c>
      <c r="Z126" s="3">
        <v>0</v>
      </c>
      <c r="AA126" s="146">
        <v>0</v>
      </c>
    </row>
    <row r="127" spans="1:27" ht="15" customHeight="1">
      <c r="A127" s="336"/>
      <c r="B127" s="276" t="s">
        <v>4</v>
      </c>
      <c r="C127" s="16">
        <v>103</v>
      </c>
      <c r="D127" s="10">
        <v>93</v>
      </c>
      <c r="E127" s="9">
        <v>0.9029126213592232</v>
      </c>
      <c r="F127" s="10">
        <v>10</v>
      </c>
      <c r="G127" s="9">
        <v>0.0970873786407767</v>
      </c>
      <c r="H127" s="10">
        <v>10</v>
      </c>
      <c r="I127" s="17">
        <v>0.0970873786407767</v>
      </c>
      <c r="J127" s="13">
        <v>103</v>
      </c>
      <c r="K127" s="3">
        <v>90</v>
      </c>
      <c r="L127" s="11">
        <v>0.8737864077669903</v>
      </c>
      <c r="M127" s="3">
        <f t="shared" si="4"/>
        <v>3</v>
      </c>
      <c r="N127" s="11">
        <f t="shared" si="5"/>
        <v>0.03225806451612903</v>
      </c>
      <c r="O127" s="3">
        <v>13</v>
      </c>
      <c r="P127" s="11">
        <v>0.1262135922330097</v>
      </c>
      <c r="Q127" s="3">
        <v>0</v>
      </c>
      <c r="R127" s="14">
        <v>0</v>
      </c>
      <c r="S127" s="15">
        <v>103</v>
      </c>
      <c r="T127" s="3">
        <v>87</v>
      </c>
      <c r="U127" s="12">
        <v>0.8446601941747574</v>
      </c>
      <c r="V127" s="3">
        <f t="shared" si="6"/>
        <v>3</v>
      </c>
      <c r="W127" s="12">
        <f t="shared" si="7"/>
        <v>0.03333333333333333</v>
      </c>
      <c r="X127" s="3">
        <v>16</v>
      </c>
      <c r="Y127" s="12">
        <v>0.15533980582524273</v>
      </c>
      <c r="Z127" s="3">
        <v>0</v>
      </c>
      <c r="AA127" s="146">
        <v>0</v>
      </c>
    </row>
    <row r="128" spans="1:27" ht="15" customHeight="1">
      <c r="A128" s="336"/>
      <c r="B128" s="276" t="s">
        <v>5</v>
      </c>
      <c r="C128" s="16">
        <v>91</v>
      </c>
      <c r="D128" s="10">
        <v>82</v>
      </c>
      <c r="E128" s="9">
        <v>0.9010989010989011</v>
      </c>
      <c r="F128" s="10">
        <v>9</v>
      </c>
      <c r="G128" s="9">
        <v>0.09890109890109891</v>
      </c>
      <c r="H128" s="10">
        <v>9</v>
      </c>
      <c r="I128" s="17">
        <v>0.09890109890109891</v>
      </c>
      <c r="J128" s="13">
        <v>91</v>
      </c>
      <c r="K128" s="3">
        <v>78</v>
      </c>
      <c r="L128" s="11">
        <v>0.8571428571428571</v>
      </c>
      <c r="M128" s="3">
        <f t="shared" si="4"/>
        <v>4</v>
      </c>
      <c r="N128" s="11">
        <f t="shared" si="5"/>
        <v>0.04878048780487805</v>
      </c>
      <c r="O128" s="3">
        <v>13</v>
      </c>
      <c r="P128" s="11">
        <v>0.14285714285714288</v>
      </c>
      <c r="Q128" s="3">
        <v>0</v>
      </c>
      <c r="R128" s="14">
        <v>0</v>
      </c>
      <c r="S128" s="15">
        <v>91</v>
      </c>
      <c r="T128" s="3">
        <v>73</v>
      </c>
      <c r="U128" s="12">
        <v>0.8021978021978022</v>
      </c>
      <c r="V128" s="3">
        <f t="shared" si="6"/>
        <v>5</v>
      </c>
      <c r="W128" s="12">
        <f t="shared" si="7"/>
        <v>0.0641025641025641</v>
      </c>
      <c r="X128" s="3">
        <v>18</v>
      </c>
      <c r="Y128" s="12">
        <v>0.19780219780219782</v>
      </c>
      <c r="Z128" s="3">
        <v>0</v>
      </c>
      <c r="AA128" s="146">
        <v>0</v>
      </c>
    </row>
    <row r="129" spans="1:27" ht="15" customHeight="1">
      <c r="A129" s="336"/>
      <c r="B129" s="276" t="s">
        <v>6</v>
      </c>
      <c r="C129" s="16">
        <v>94</v>
      </c>
      <c r="D129" s="10">
        <v>88</v>
      </c>
      <c r="E129" s="9">
        <v>0.9361702127659575</v>
      </c>
      <c r="F129" s="10">
        <v>6</v>
      </c>
      <c r="G129" s="9">
        <v>0.06382978723404255</v>
      </c>
      <c r="H129" s="10">
        <v>6</v>
      </c>
      <c r="I129" s="17">
        <v>0.06382978723404255</v>
      </c>
      <c r="J129" s="13">
        <v>94</v>
      </c>
      <c r="K129" s="3">
        <v>87</v>
      </c>
      <c r="L129" s="11">
        <v>0.9255319148936171</v>
      </c>
      <c r="M129" s="3">
        <f t="shared" si="4"/>
        <v>1</v>
      </c>
      <c r="N129" s="11">
        <f t="shared" si="5"/>
        <v>0.011363636363636364</v>
      </c>
      <c r="O129" s="3">
        <v>7</v>
      </c>
      <c r="P129" s="11">
        <v>0.07446808510638298</v>
      </c>
      <c r="Q129" s="3">
        <v>0</v>
      </c>
      <c r="R129" s="14">
        <v>0</v>
      </c>
      <c r="S129" s="15">
        <v>94</v>
      </c>
      <c r="T129" s="3">
        <v>76</v>
      </c>
      <c r="U129" s="12">
        <v>0.8085106382978724</v>
      </c>
      <c r="V129" s="3">
        <f t="shared" si="6"/>
        <v>11</v>
      </c>
      <c r="W129" s="12">
        <f t="shared" si="7"/>
        <v>0.12643678160919541</v>
      </c>
      <c r="X129" s="3">
        <v>18</v>
      </c>
      <c r="Y129" s="12">
        <v>0.1914893617021277</v>
      </c>
      <c r="Z129" s="3">
        <v>0</v>
      </c>
      <c r="AA129" s="146">
        <v>0</v>
      </c>
    </row>
    <row r="130" spans="1:27" ht="15" customHeight="1">
      <c r="A130" s="336"/>
      <c r="B130" s="276" t="s">
        <v>7</v>
      </c>
      <c r="C130" s="16">
        <v>115</v>
      </c>
      <c r="D130" s="10">
        <v>107</v>
      </c>
      <c r="E130" s="9">
        <v>0.9304347826086956</v>
      </c>
      <c r="F130" s="10">
        <v>8</v>
      </c>
      <c r="G130" s="9">
        <v>0.06956521739130435</v>
      </c>
      <c r="H130" s="10">
        <v>8</v>
      </c>
      <c r="I130" s="17">
        <v>0.06956521739130435</v>
      </c>
      <c r="J130" s="13">
        <v>115</v>
      </c>
      <c r="K130" s="3">
        <v>101</v>
      </c>
      <c r="L130" s="11">
        <v>0.8782608695652173</v>
      </c>
      <c r="M130" s="3">
        <f t="shared" si="4"/>
        <v>6</v>
      </c>
      <c r="N130" s="11">
        <f t="shared" si="5"/>
        <v>0.056074766355140186</v>
      </c>
      <c r="O130" s="3">
        <v>14</v>
      </c>
      <c r="P130" s="11">
        <v>0.12173913043478261</v>
      </c>
      <c r="Q130" s="3">
        <v>0</v>
      </c>
      <c r="R130" s="14">
        <v>0</v>
      </c>
      <c r="S130" s="15">
        <v>115</v>
      </c>
      <c r="T130" s="3">
        <v>97</v>
      </c>
      <c r="U130" s="12">
        <v>0.8434782608695651</v>
      </c>
      <c r="V130" s="3">
        <f t="shared" si="6"/>
        <v>4</v>
      </c>
      <c r="W130" s="12">
        <f t="shared" si="7"/>
        <v>0.039603960396039604</v>
      </c>
      <c r="X130" s="3">
        <v>18</v>
      </c>
      <c r="Y130" s="12">
        <v>0.1565217391304348</v>
      </c>
      <c r="Z130" s="3">
        <v>0</v>
      </c>
      <c r="AA130" s="146">
        <v>0</v>
      </c>
    </row>
    <row r="131" spans="1:27" ht="15" customHeight="1">
      <c r="A131" s="336"/>
      <c r="B131" s="277">
        <v>2007</v>
      </c>
      <c r="C131" s="16">
        <v>103</v>
      </c>
      <c r="D131" s="10">
        <v>96</v>
      </c>
      <c r="E131" s="9">
        <v>0.9320388349514563</v>
      </c>
      <c r="F131" s="10">
        <v>7</v>
      </c>
      <c r="G131" s="9">
        <v>0.06796116504854369</v>
      </c>
      <c r="H131" s="10">
        <v>7</v>
      </c>
      <c r="I131" s="17">
        <v>0.06796116504854369</v>
      </c>
      <c r="J131" s="13">
        <v>103</v>
      </c>
      <c r="K131" s="3">
        <v>95</v>
      </c>
      <c r="L131" s="11">
        <v>0.9223300970873787</v>
      </c>
      <c r="M131" s="3">
        <f t="shared" si="4"/>
        <v>1</v>
      </c>
      <c r="N131" s="11">
        <f t="shared" si="5"/>
        <v>0.010416666666666666</v>
      </c>
      <c r="O131" s="3">
        <v>8</v>
      </c>
      <c r="P131" s="11">
        <v>0.07766990291262135</v>
      </c>
      <c r="Q131" s="3">
        <v>0</v>
      </c>
      <c r="R131" s="14">
        <v>0</v>
      </c>
      <c r="S131" s="15">
        <v>103</v>
      </c>
      <c r="T131" s="3">
        <v>85</v>
      </c>
      <c r="U131" s="12">
        <v>0.8252427184466019</v>
      </c>
      <c r="V131" s="3">
        <f t="shared" si="6"/>
        <v>10</v>
      </c>
      <c r="W131" s="12">
        <f t="shared" si="7"/>
        <v>0.10526315789473684</v>
      </c>
      <c r="X131" s="3">
        <v>18</v>
      </c>
      <c r="Y131" s="12">
        <v>0.17475728155339806</v>
      </c>
      <c r="Z131" s="3">
        <v>0</v>
      </c>
      <c r="AA131" s="146">
        <v>0</v>
      </c>
    </row>
    <row r="132" spans="1:27" ht="15" customHeight="1">
      <c r="A132" s="336"/>
      <c r="B132" s="277">
        <v>2008</v>
      </c>
      <c r="C132" s="16">
        <v>103</v>
      </c>
      <c r="D132" s="10">
        <v>98</v>
      </c>
      <c r="E132" s="9">
        <v>0.9514563106796117</v>
      </c>
      <c r="F132" s="10">
        <v>5</v>
      </c>
      <c r="G132" s="9">
        <v>0.04854368932038835</v>
      </c>
      <c r="H132" s="10">
        <v>5</v>
      </c>
      <c r="I132" s="17">
        <v>0.04854368932038835</v>
      </c>
      <c r="J132" s="13">
        <v>103</v>
      </c>
      <c r="K132" s="3">
        <v>91</v>
      </c>
      <c r="L132" s="11">
        <v>0.8834951456310679</v>
      </c>
      <c r="M132" s="3">
        <f t="shared" si="4"/>
        <v>7</v>
      </c>
      <c r="N132" s="11">
        <f t="shared" si="5"/>
        <v>0.07142857142857142</v>
      </c>
      <c r="O132" s="3">
        <v>12</v>
      </c>
      <c r="P132" s="11">
        <v>0.11650485436893204</v>
      </c>
      <c r="Q132" s="3">
        <v>0</v>
      </c>
      <c r="R132" s="14">
        <v>0</v>
      </c>
      <c r="S132" s="15">
        <v>103</v>
      </c>
      <c r="T132" s="3">
        <v>83</v>
      </c>
      <c r="U132" s="12">
        <v>0.8058252427184466</v>
      </c>
      <c r="V132" s="3">
        <f t="shared" si="6"/>
        <v>8</v>
      </c>
      <c r="W132" s="12">
        <f t="shared" si="7"/>
        <v>0.08791208791208792</v>
      </c>
      <c r="X132" s="3">
        <v>20</v>
      </c>
      <c r="Y132" s="12">
        <v>0.1941747572815534</v>
      </c>
      <c r="Z132" s="3">
        <v>0</v>
      </c>
      <c r="AA132" s="146">
        <v>0</v>
      </c>
    </row>
    <row r="133" spans="1:27" ht="15" customHeight="1">
      <c r="A133" s="336"/>
      <c r="B133" s="277">
        <v>2009</v>
      </c>
      <c r="C133" s="16">
        <v>118</v>
      </c>
      <c r="D133" s="10">
        <v>110</v>
      </c>
      <c r="E133" s="9">
        <v>0.9322033898305083</v>
      </c>
      <c r="F133" s="10">
        <v>8</v>
      </c>
      <c r="G133" s="9">
        <v>0.06779661016949153</v>
      </c>
      <c r="H133" s="10">
        <v>8</v>
      </c>
      <c r="I133" s="17">
        <v>0.06779661016949153</v>
      </c>
      <c r="J133" s="13">
        <v>118</v>
      </c>
      <c r="K133" s="3">
        <v>95</v>
      </c>
      <c r="L133" s="11">
        <v>0.8050847457627118</v>
      </c>
      <c r="M133" s="3">
        <f t="shared" si="4"/>
        <v>15</v>
      </c>
      <c r="N133" s="11">
        <f t="shared" si="5"/>
        <v>0.13636363636363635</v>
      </c>
      <c r="O133" s="3">
        <v>23</v>
      </c>
      <c r="P133" s="11">
        <v>0.19491525423728814</v>
      </c>
      <c r="Q133" s="3">
        <v>0</v>
      </c>
      <c r="R133" s="14">
        <v>0</v>
      </c>
      <c r="S133" s="15">
        <v>118</v>
      </c>
      <c r="T133" s="3">
        <v>86</v>
      </c>
      <c r="U133" s="12">
        <v>0.728813559322034</v>
      </c>
      <c r="V133" s="3">
        <f t="shared" si="6"/>
        <v>9</v>
      </c>
      <c r="W133" s="12">
        <f t="shared" si="7"/>
        <v>0.09473684210526316</v>
      </c>
      <c r="X133" s="3">
        <v>32</v>
      </c>
      <c r="Y133" s="12">
        <v>0.2711864406779661</v>
      </c>
      <c r="Z133" s="3">
        <v>0</v>
      </c>
      <c r="AA133" s="146">
        <v>0</v>
      </c>
    </row>
    <row r="134" spans="1:27" ht="15" customHeight="1">
      <c r="A134" s="336"/>
      <c r="B134" s="277">
        <v>2010</v>
      </c>
      <c r="C134" s="16">
        <v>99</v>
      </c>
      <c r="D134" s="10">
        <v>89</v>
      </c>
      <c r="E134" s="9">
        <v>0.898989898989899</v>
      </c>
      <c r="F134" s="10">
        <v>10</v>
      </c>
      <c r="G134" s="9">
        <v>0.10101010101010101</v>
      </c>
      <c r="H134" s="10">
        <v>10</v>
      </c>
      <c r="I134" s="17">
        <v>0.10101010101010101</v>
      </c>
      <c r="J134" s="13">
        <v>99</v>
      </c>
      <c r="K134" s="3">
        <v>85</v>
      </c>
      <c r="L134" s="11">
        <v>0.8585858585858586</v>
      </c>
      <c r="M134" s="3">
        <f t="shared" si="4"/>
        <v>4</v>
      </c>
      <c r="N134" s="11">
        <f t="shared" si="5"/>
        <v>0.0449438202247191</v>
      </c>
      <c r="O134" s="3">
        <v>14</v>
      </c>
      <c r="P134" s="11">
        <v>0.1414141414141414</v>
      </c>
      <c r="Q134" s="3">
        <v>0</v>
      </c>
      <c r="R134" s="14">
        <v>0</v>
      </c>
      <c r="S134" s="15">
        <v>99</v>
      </c>
      <c r="T134" s="3">
        <v>74</v>
      </c>
      <c r="U134" s="12">
        <v>0.7474747474747475</v>
      </c>
      <c r="V134" s="3">
        <f t="shared" si="6"/>
        <v>11</v>
      </c>
      <c r="W134" s="12">
        <f t="shared" si="7"/>
        <v>0.12941176470588237</v>
      </c>
      <c r="X134" s="3">
        <v>25</v>
      </c>
      <c r="Y134" s="12">
        <v>0.25252525252525254</v>
      </c>
      <c r="Z134" s="3">
        <v>0</v>
      </c>
      <c r="AA134" s="146">
        <v>0</v>
      </c>
    </row>
    <row r="135" spans="1:27" ht="15" customHeight="1">
      <c r="A135" s="336"/>
      <c r="B135" s="277">
        <v>2011</v>
      </c>
      <c r="C135" s="16">
        <v>79</v>
      </c>
      <c r="D135" s="10">
        <v>72</v>
      </c>
      <c r="E135" s="9">
        <v>0.9113924050632911</v>
      </c>
      <c r="F135" s="10">
        <v>7</v>
      </c>
      <c r="G135" s="9">
        <v>0.08860759493670885</v>
      </c>
      <c r="H135" s="10">
        <v>7</v>
      </c>
      <c r="I135" s="17">
        <v>0.08860759493670885</v>
      </c>
      <c r="J135" s="13">
        <v>79</v>
      </c>
      <c r="K135" s="3">
        <v>68</v>
      </c>
      <c r="L135" s="11">
        <v>0.8607594936708861</v>
      </c>
      <c r="M135" s="3">
        <f t="shared" si="4"/>
        <v>4</v>
      </c>
      <c r="N135" s="11">
        <f t="shared" si="5"/>
        <v>0.05555555555555555</v>
      </c>
      <c r="O135" s="3">
        <v>11</v>
      </c>
      <c r="P135" s="11">
        <v>0.13924050632911392</v>
      </c>
      <c r="Q135" s="3">
        <v>0</v>
      </c>
      <c r="R135" s="14">
        <v>0</v>
      </c>
      <c r="S135" s="15">
        <v>79</v>
      </c>
      <c r="T135" s="3">
        <v>60</v>
      </c>
      <c r="U135" s="12">
        <v>0.759</v>
      </c>
      <c r="V135" s="3">
        <f t="shared" si="6"/>
        <v>8</v>
      </c>
      <c r="W135" s="12">
        <f t="shared" si="7"/>
        <v>0.11764705882352941</v>
      </c>
      <c r="X135" s="3">
        <v>19</v>
      </c>
      <c r="Y135" s="12">
        <v>0.241</v>
      </c>
      <c r="Z135" s="3">
        <v>0</v>
      </c>
      <c r="AA135" s="146">
        <v>0</v>
      </c>
    </row>
    <row r="136" spans="1:27" ht="15.75" customHeight="1">
      <c r="A136" s="336"/>
      <c r="B136" s="281">
        <v>2012</v>
      </c>
      <c r="C136" s="87">
        <v>93</v>
      </c>
      <c r="D136" s="88">
        <v>87</v>
      </c>
      <c r="E136" s="89">
        <v>0.9354838709677419</v>
      </c>
      <c r="F136" s="88">
        <v>6</v>
      </c>
      <c r="G136" s="89">
        <v>0.06451612903225806</v>
      </c>
      <c r="H136" s="88">
        <v>6</v>
      </c>
      <c r="I136" s="97">
        <v>0.06451612903225806</v>
      </c>
      <c r="J136" s="90">
        <v>93</v>
      </c>
      <c r="K136" s="91">
        <v>81</v>
      </c>
      <c r="L136" s="92">
        <v>0.871</v>
      </c>
      <c r="M136" s="91">
        <v>0</v>
      </c>
      <c r="N136" s="92">
        <f t="shared" si="5"/>
        <v>0</v>
      </c>
      <c r="O136" s="91">
        <v>12</v>
      </c>
      <c r="P136" s="92">
        <v>0.129</v>
      </c>
      <c r="Q136" s="91">
        <v>0</v>
      </c>
      <c r="R136" s="93">
        <v>0</v>
      </c>
      <c r="S136" s="94">
        <v>93</v>
      </c>
      <c r="T136" s="91"/>
      <c r="U136" s="95"/>
      <c r="V136" s="91"/>
      <c r="W136" s="95"/>
      <c r="X136" s="91"/>
      <c r="Y136" s="95"/>
      <c r="Z136" s="91">
        <v>93</v>
      </c>
      <c r="AA136" s="147">
        <v>1</v>
      </c>
    </row>
    <row r="137" spans="1:27" ht="15.75" thickBot="1">
      <c r="A137" s="393"/>
      <c r="B137" s="264">
        <v>2013</v>
      </c>
      <c r="C137" s="133">
        <v>85</v>
      </c>
      <c r="D137" s="35">
        <v>83</v>
      </c>
      <c r="E137" s="36">
        <v>0.976</v>
      </c>
      <c r="F137" s="35"/>
      <c r="G137" s="36"/>
      <c r="H137" s="35"/>
      <c r="I137" s="61"/>
      <c r="J137" s="37"/>
      <c r="K137" s="38"/>
      <c r="L137" s="39"/>
      <c r="M137" s="38"/>
      <c r="N137" s="39"/>
      <c r="O137" s="38"/>
      <c r="P137" s="39"/>
      <c r="Q137" s="38"/>
      <c r="R137" s="40"/>
      <c r="S137" s="41"/>
      <c r="T137" s="38"/>
      <c r="U137" s="42"/>
      <c r="V137" s="38"/>
      <c r="W137" s="42"/>
      <c r="X137" s="38"/>
      <c r="Y137" s="42"/>
      <c r="Z137" s="38"/>
      <c r="AA137" s="145"/>
    </row>
    <row r="138" spans="1:27" s="1" customFormat="1" ht="15" customHeight="1" thickBot="1" thickTop="1">
      <c r="A138" s="373" t="s">
        <v>77</v>
      </c>
      <c r="B138" s="391"/>
      <c r="C138" s="98"/>
      <c r="D138" s="99"/>
      <c r="E138" s="100">
        <f>AVERAGE(E124:E137)</f>
        <v>0.9296621977168691</v>
      </c>
      <c r="F138" s="99"/>
      <c r="G138" s="100">
        <f>AVERAGE(G124:G136)</f>
        <v>0.07390224861260258</v>
      </c>
      <c r="H138" s="99"/>
      <c r="I138" s="101">
        <f>AVERAGE(I124:I136)</f>
        <v>0.07390224861260258</v>
      </c>
      <c r="J138" s="102"/>
      <c r="K138" s="103"/>
      <c r="L138" s="136">
        <f>AVERAGE(L124:L136)</f>
        <v>0.8803484971620861</v>
      </c>
      <c r="M138" s="99"/>
      <c r="N138" s="136">
        <f>AVERAGE(N124:N136)</f>
        <v>0.04404267988556486</v>
      </c>
      <c r="O138" s="99"/>
      <c r="P138" s="136">
        <f>AVERAGE(P124:P136)</f>
        <v>0.1196515028379137</v>
      </c>
      <c r="Q138" s="99"/>
      <c r="R138" s="104"/>
      <c r="S138" s="105"/>
      <c r="T138" s="99"/>
      <c r="U138" s="136">
        <f>AVERAGE(U124:U135)</f>
        <v>0.8083434002551398</v>
      </c>
      <c r="V138" s="99"/>
      <c r="W138" s="136">
        <f>AVERAGE(W124:W135)</f>
        <v>0.08256901588597441</v>
      </c>
      <c r="X138" s="99"/>
      <c r="Y138" s="136">
        <f>AVERAGE(Y124:Y135)</f>
        <v>0.19165659974486027</v>
      </c>
      <c r="Z138" s="99"/>
      <c r="AA138" s="152"/>
    </row>
    <row r="139" spans="1:27" s="1" customFormat="1" ht="15" customHeight="1" thickBot="1" thickTop="1">
      <c r="A139" s="375" t="s">
        <v>71</v>
      </c>
      <c r="B139" s="295"/>
      <c r="C139" s="80"/>
      <c r="D139" s="74"/>
      <c r="E139" s="75">
        <f>_xlfn.STDEV.P(E124:E137)</f>
        <v>0.020143895560165572</v>
      </c>
      <c r="F139" s="74"/>
      <c r="G139" s="75">
        <f>_xlfn.STDEV.P(G124:G136)</f>
        <v>0.016097087331013504</v>
      </c>
      <c r="H139" s="74"/>
      <c r="I139" s="76">
        <f>_xlfn.STDEV.P(I124:I136)</f>
        <v>0.016097087331013504</v>
      </c>
      <c r="J139" s="73"/>
      <c r="K139" s="74"/>
      <c r="L139" s="75">
        <f>_xlfn.STDEV.P(L124:L136)</f>
        <v>0.031372587203741795</v>
      </c>
      <c r="M139" s="74"/>
      <c r="N139" s="75">
        <f>_xlfn.STDEV.P(N124:N136)</f>
        <v>0.03307149789390807</v>
      </c>
      <c r="O139" s="74"/>
      <c r="P139" s="75">
        <f>_xlfn.STDEV.P(P124:P136)</f>
        <v>0.03137258720374179</v>
      </c>
      <c r="Q139" s="74"/>
      <c r="R139" s="77"/>
      <c r="S139" s="78"/>
      <c r="T139" s="74"/>
      <c r="U139" s="75">
        <f>_xlfn.STDEV.P(U124:U135)</f>
        <v>0.04075128013983536</v>
      </c>
      <c r="V139" s="74"/>
      <c r="W139" s="75">
        <f>_xlfn.STDEV.P(W124:W135)</f>
        <v>0.03155001084992449</v>
      </c>
      <c r="X139" s="74"/>
      <c r="Y139" s="75">
        <f>_xlfn.STDEV.P(Y124:Y135)</f>
        <v>0.04075128013983552</v>
      </c>
      <c r="Z139" s="74"/>
      <c r="AA139" s="149"/>
    </row>
    <row r="140" spans="1:27" s="1" customFormat="1" ht="15" customHeight="1" thickBot="1" thickTop="1">
      <c r="A140" s="372" t="s">
        <v>75</v>
      </c>
      <c r="B140" s="297"/>
      <c r="C140" s="60"/>
      <c r="D140" s="44"/>
      <c r="E140" s="85">
        <f>(E137-E124)/($B$18-$B$5)</f>
        <v>0.002902184235517563</v>
      </c>
      <c r="F140" s="44"/>
      <c r="G140" s="81">
        <f>SLOPE(G124:G136,$B$124:$B$136)</f>
        <v>0.0038908579316612245</v>
      </c>
      <c r="H140" s="44"/>
      <c r="I140" s="82">
        <f>SLOPE(I124:I136,$B$124:$B$136)</f>
        <v>0.0038908579316612245</v>
      </c>
      <c r="J140" s="43"/>
      <c r="K140" s="44"/>
      <c r="L140" s="85">
        <f>(L136-L124)/($B$17-$B$5)</f>
        <v>-0.003548353909465026</v>
      </c>
      <c r="M140" s="44"/>
      <c r="N140" s="85">
        <f>(N136-N124)/($B$17-$B$5)</f>
        <v>-0.0021929824561403508</v>
      </c>
      <c r="O140" s="44"/>
      <c r="P140" s="85">
        <f>(P136-P124)/($B$17-$B$5)</f>
        <v>0.0035483539094650213</v>
      </c>
      <c r="Q140" s="44"/>
      <c r="R140" s="45"/>
      <c r="S140" s="46"/>
      <c r="T140" s="44"/>
      <c r="U140" s="85">
        <f>(U135-U124)/($B$16-$B$5)</f>
        <v>-0.009563411896745226</v>
      </c>
      <c r="V140" s="44"/>
      <c r="W140" s="85">
        <f>(W135-W124)/($B$16-$B$5)</f>
        <v>0.0057811822517704866</v>
      </c>
      <c r="X140" s="44"/>
      <c r="Y140" s="85">
        <f>(Y135-Y124)/($B$16-$B$5)</f>
        <v>0.00956341189674523</v>
      </c>
      <c r="Z140" s="44"/>
      <c r="AA140" s="154"/>
    </row>
    <row r="141" ht="15.75" thickTop="1">
      <c r="A141" s="7" t="s">
        <v>76</v>
      </c>
    </row>
  </sheetData>
  <sheetProtection/>
  <mergeCells count="48">
    <mergeCell ref="A21:B21"/>
    <mergeCell ref="A36:B36"/>
    <mergeCell ref="A37:B37"/>
    <mergeCell ref="A38:B38"/>
    <mergeCell ref="A20:B20"/>
    <mergeCell ref="A1:AA1"/>
    <mergeCell ref="F4:G4"/>
    <mergeCell ref="M4:N4"/>
    <mergeCell ref="V4:W4"/>
    <mergeCell ref="B3:B4"/>
    <mergeCell ref="A3:A18"/>
    <mergeCell ref="C3:I3"/>
    <mergeCell ref="J3:R3"/>
    <mergeCell ref="O4:P4"/>
    <mergeCell ref="Q4:R4"/>
    <mergeCell ref="S3:AA3"/>
    <mergeCell ref="Z4:AA4"/>
    <mergeCell ref="D4:E4"/>
    <mergeCell ref="H4:I4"/>
    <mergeCell ref="K4:L4"/>
    <mergeCell ref="A138:B138"/>
    <mergeCell ref="A139:B139"/>
    <mergeCell ref="A73:A86"/>
    <mergeCell ref="A19:B19"/>
    <mergeCell ref="T4:U4"/>
    <mergeCell ref="X4:Y4"/>
    <mergeCell ref="A53:B53"/>
    <mergeCell ref="A54:B54"/>
    <mergeCell ref="A55:B55"/>
    <mergeCell ref="A22:A35"/>
    <mergeCell ref="A106:B106"/>
    <mergeCell ref="A107:A120"/>
    <mergeCell ref="A124:A137"/>
    <mergeCell ref="A90:A103"/>
    <mergeCell ref="A70:B70"/>
    <mergeCell ref="A71:B71"/>
    <mergeCell ref="A72:B72"/>
    <mergeCell ref="A123:B123"/>
    <mergeCell ref="A56:A69"/>
    <mergeCell ref="A39:A52"/>
    <mergeCell ref="A121:B121"/>
    <mergeCell ref="A122:B122"/>
    <mergeCell ref="A140:B140"/>
    <mergeCell ref="A87:B87"/>
    <mergeCell ref="A88:B88"/>
    <mergeCell ref="A89:B89"/>
    <mergeCell ref="A104:B104"/>
    <mergeCell ref="A105:B105"/>
  </mergeCells>
  <printOptions/>
  <pageMargins left="0.7" right="0.7" top="0.75" bottom="0.75" header="0.3" footer="0.3"/>
  <pageSetup fitToHeight="0" fitToWidth="1" horizontalDpi="600" verticalDpi="600" orientation="landscape" paperSize="17" scale="59" r:id="rId1"/>
  <rowBreaks count="2" manualBreakCount="2">
    <brk id="55" max="26" man="1"/>
    <brk id="106" max="26" man="1"/>
  </rowBreaks>
  <ignoredErrors>
    <ignoredError sqref="B73:B79 B5:B11 B22:B28 B39:B45 B56:B62 B90:B96 B107:B113 B124:B1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Sheila</cp:lastModifiedBy>
  <cp:lastPrinted>2015-03-25T19:43:49Z</cp:lastPrinted>
  <dcterms:created xsi:type="dcterms:W3CDTF">2012-03-05T17:01:32Z</dcterms:created>
  <dcterms:modified xsi:type="dcterms:W3CDTF">2015-04-15T16:34:18Z</dcterms:modified>
  <cp:category/>
  <cp:version/>
  <cp:contentType/>
  <cp:contentStatus/>
</cp:coreProperties>
</file>